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ma\AppData\Local\Microsoft\Windows\Temporary Internet Files\Content.Outlook\RWOZGDNJ\"/>
    </mc:Choice>
  </mc:AlternateContent>
  <bookViews>
    <workbookView xWindow="0" yWindow="0" windowWidth="20160" windowHeight="9216"/>
  </bookViews>
  <sheets>
    <sheet name="Ranking Frauen" sheetId="1" r:id="rId1"/>
    <sheet name="Ranking Männer" sheetId="2" r:id="rId2"/>
    <sheet name="Ligatabelle" sheetId="3" r:id="rId3"/>
    <sheet name="Spielberichte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4" i="4" l="1"/>
  <c r="AJ74" i="4" s="1"/>
  <c r="AB74" i="4"/>
  <c r="X74" i="4"/>
  <c r="Z74" i="4" s="1"/>
  <c r="V74" i="4"/>
  <c r="AD73" i="4"/>
  <c r="AJ73" i="4" s="1"/>
  <c r="AB73" i="4"/>
  <c r="X73" i="4"/>
  <c r="Z73" i="4" s="1"/>
  <c r="V73" i="4"/>
  <c r="AD72" i="4"/>
  <c r="AJ72" i="4" s="1"/>
  <c r="AB72" i="4"/>
  <c r="X72" i="4"/>
  <c r="Z72" i="4" s="1"/>
  <c r="V72" i="4"/>
  <c r="AD71" i="4"/>
  <c r="AJ71" i="4" s="1"/>
  <c r="AB71" i="4"/>
  <c r="X71" i="4"/>
  <c r="Z71" i="4" s="1"/>
  <c r="V71" i="4"/>
  <c r="AD70" i="4"/>
  <c r="AJ70" i="4" s="1"/>
  <c r="AB70" i="4"/>
  <c r="X70" i="4"/>
  <c r="Z70" i="4" s="1"/>
  <c r="V70" i="4"/>
  <c r="AD69" i="4"/>
  <c r="AJ69" i="4" s="1"/>
  <c r="AB69" i="4"/>
  <c r="X69" i="4"/>
  <c r="Z69" i="4" s="1"/>
  <c r="V69" i="4"/>
  <c r="AD68" i="4"/>
  <c r="AJ68" i="4" s="1"/>
  <c r="AB68" i="4"/>
  <c r="X68" i="4"/>
  <c r="Z68" i="4" s="1"/>
  <c r="V68" i="4"/>
  <c r="AD67" i="4"/>
  <c r="AJ67" i="4" s="1"/>
  <c r="AB67" i="4"/>
  <c r="X67" i="4"/>
  <c r="X75" i="4" s="1"/>
  <c r="V67" i="4"/>
  <c r="V75" i="4" s="1"/>
  <c r="F66" i="4"/>
  <c r="B66" i="4"/>
  <c r="AD62" i="4"/>
  <c r="AJ62" i="4" s="1"/>
  <c r="AB62" i="4"/>
  <c r="X62" i="4"/>
  <c r="Z62" i="4" s="1"/>
  <c r="V62" i="4"/>
  <c r="AD61" i="4"/>
  <c r="AJ61" i="4" s="1"/>
  <c r="AB61" i="4"/>
  <c r="X61" i="4"/>
  <c r="Z61" i="4" s="1"/>
  <c r="V61" i="4"/>
  <c r="AD60" i="4"/>
  <c r="AJ60" i="4" s="1"/>
  <c r="AB60" i="4"/>
  <c r="X60" i="4"/>
  <c r="Z60" i="4" s="1"/>
  <c r="V60" i="4"/>
  <c r="AD59" i="4"/>
  <c r="AJ59" i="4" s="1"/>
  <c r="AB59" i="4"/>
  <c r="X59" i="4"/>
  <c r="Z59" i="4" s="1"/>
  <c r="V59" i="4"/>
  <c r="AD58" i="4"/>
  <c r="AJ58" i="4" s="1"/>
  <c r="AB58" i="4"/>
  <c r="X58" i="4"/>
  <c r="Z58" i="4" s="1"/>
  <c r="V58" i="4"/>
  <c r="AD57" i="4"/>
  <c r="AJ57" i="4" s="1"/>
  <c r="AB57" i="4"/>
  <c r="X57" i="4"/>
  <c r="Z57" i="4" s="1"/>
  <c r="V57" i="4"/>
  <c r="AD56" i="4"/>
  <c r="AJ56" i="4" s="1"/>
  <c r="AB56" i="4"/>
  <c r="X56" i="4"/>
  <c r="Z56" i="4" s="1"/>
  <c r="V56" i="4"/>
  <c r="AD55" i="4"/>
  <c r="AJ55" i="4" s="1"/>
  <c r="AB55" i="4"/>
  <c r="X55" i="4"/>
  <c r="X63" i="4" s="1"/>
  <c r="V55" i="4"/>
  <c r="V63" i="4" s="1"/>
  <c r="F54" i="4"/>
  <c r="B54" i="4"/>
  <c r="AD50" i="4"/>
  <c r="AJ50" i="4" s="1"/>
  <c r="AB50" i="4"/>
  <c r="X50" i="4"/>
  <c r="Z50" i="4" s="1"/>
  <c r="V50" i="4"/>
  <c r="AD49" i="4"/>
  <c r="AJ49" i="4" s="1"/>
  <c r="AB49" i="4"/>
  <c r="X49" i="4"/>
  <c r="Z49" i="4" s="1"/>
  <c r="V49" i="4"/>
  <c r="AD48" i="4"/>
  <c r="AJ48" i="4" s="1"/>
  <c r="AB48" i="4"/>
  <c r="X48" i="4"/>
  <c r="Z48" i="4" s="1"/>
  <c r="V48" i="4"/>
  <c r="AD47" i="4"/>
  <c r="AJ47" i="4" s="1"/>
  <c r="AB47" i="4"/>
  <c r="X47" i="4"/>
  <c r="Z47" i="4" s="1"/>
  <c r="V47" i="4"/>
  <c r="AD46" i="4"/>
  <c r="AJ46" i="4" s="1"/>
  <c r="AB46" i="4"/>
  <c r="X46" i="4"/>
  <c r="Z46" i="4" s="1"/>
  <c r="V46" i="4"/>
  <c r="AD45" i="4"/>
  <c r="AJ45" i="4" s="1"/>
  <c r="AB45" i="4"/>
  <c r="X45" i="4"/>
  <c r="Z45" i="4" s="1"/>
  <c r="V45" i="4"/>
  <c r="AD44" i="4"/>
  <c r="AJ44" i="4" s="1"/>
  <c r="AB44" i="4"/>
  <c r="X44" i="4"/>
  <c r="Z44" i="4" s="1"/>
  <c r="V44" i="4"/>
  <c r="AD43" i="4"/>
  <c r="AJ43" i="4" s="1"/>
  <c r="AB43" i="4"/>
  <c r="X43" i="4"/>
  <c r="X51" i="4" s="1"/>
  <c r="V43" i="4"/>
  <c r="V51" i="4" s="1"/>
  <c r="F42" i="4"/>
  <c r="B42" i="4"/>
  <c r="AD36" i="4"/>
  <c r="AJ36" i="4" s="1"/>
  <c r="AB36" i="4"/>
  <c r="X36" i="4"/>
  <c r="V36" i="4"/>
  <c r="AD35" i="4"/>
  <c r="AJ35" i="4" s="1"/>
  <c r="AB35" i="4"/>
  <c r="X35" i="4"/>
  <c r="Z35" i="4" s="1"/>
  <c r="V35" i="4"/>
  <c r="AD34" i="4"/>
  <c r="AJ34" i="4" s="1"/>
  <c r="AB34" i="4"/>
  <c r="X34" i="4"/>
  <c r="V34" i="4"/>
  <c r="AD33" i="4"/>
  <c r="AJ33" i="4" s="1"/>
  <c r="AB33" i="4"/>
  <c r="X33" i="4"/>
  <c r="Z33" i="4" s="1"/>
  <c r="V33" i="4"/>
  <c r="AD32" i="4"/>
  <c r="AJ32" i="4" s="1"/>
  <c r="AB32" i="4"/>
  <c r="X32" i="4"/>
  <c r="V32" i="4"/>
  <c r="AD31" i="4"/>
  <c r="AJ31" i="4" s="1"/>
  <c r="AB31" i="4"/>
  <c r="X31" i="4"/>
  <c r="Z31" i="4" s="1"/>
  <c r="V31" i="4"/>
  <c r="AD30" i="4"/>
  <c r="AB30" i="4"/>
  <c r="X30" i="4"/>
  <c r="V30" i="4"/>
  <c r="AD29" i="4"/>
  <c r="AB29" i="4"/>
  <c r="X29" i="4"/>
  <c r="Z29" i="4" s="1"/>
  <c r="V29" i="4"/>
  <c r="F28" i="4"/>
  <c r="B28" i="4"/>
  <c r="AD24" i="4"/>
  <c r="AB24" i="4"/>
  <c r="X24" i="4"/>
  <c r="V24" i="4"/>
  <c r="AD23" i="4"/>
  <c r="AB23" i="4"/>
  <c r="X23" i="4"/>
  <c r="Z23" i="4" s="1"/>
  <c r="V23" i="4"/>
  <c r="AD22" i="4"/>
  <c r="AB22" i="4"/>
  <c r="X22" i="4"/>
  <c r="V22" i="4"/>
  <c r="AD21" i="4"/>
  <c r="AB21" i="4"/>
  <c r="X21" i="4"/>
  <c r="Z21" i="4" s="1"/>
  <c r="V21" i="4"/>
  <c r="AD20" i="4"/>
  <c r="AB20" i="4"/>
  <c r="X20" i="4"/>
  <c r="V20" i="4"/>
  <c r="AD19" i="4"/>
  <c r="AB19" i="4"/>
  <c r="X19" i="4"/>
  <c r="Z19" i="4" s="1"/>
  <c r="V19" i="4"/>
  <c r="AD18" i="4"/>
  <c r="AB18" i="4"/>
  <c r="X18" i="4"/>
  <c r="V18" i="4"/>
  <c r="AD17" i="4"/>
  <c r="AB17" i="4"/>
  <c r="X17" i="4"/>
  <c r="X25" i="4" s="1"/>
  <c r="V17" i="4"/>
  <c r="F16" i="4"/>
  <c r="B16" i="4"/>
  <c r="Y13" i="4"/>
  <c r="AD12" i="4"/>
  <c r="AB12" i="4"/>
  <c r="AH12" i="4" s="1"/>
  <c r="X12" i="4"/>
  <c r="V12" i="4"/>
  <c r="AD11" i="4"/>
  <c r="AB11" i="4"/>
  <c r="X11" i="4"/>
  <c r="V11" i="4"/>
  <c r="AD10" i="4"/>
  <c r="AB10" i="4"/>
  <c r="AH10" i="4" s="1"/>
  <c r="X10" i="4"/>
  <c r="V10" i="4"/>
  <c r="AD9" i="4"/>
  <c r="AB9" i="4"/>
  <c r="X9" i="4"/>
  <c r="V9" i="4"/>
  <c r="AD8" i="4"/>
  <c r="AB8" i="4"/>
  <c r="AH8" i="4" s="1"/>
  <c r="X8" i="4"/>
  <c r="V8" i="4"/>
  <c r="AD7" i="4"/>
  <c r="AB7" i="4"/>
  <c r="X7" i="4"/>
  <c r="V7" i="4"/>
  <c r="AD6" i="4"/>
  <c r="AB6" i="4"/>
  <c r="AH6" i="4" s="1"/>
  <c r="X6" i="4"/>
  <c r="V6" i="4"/>
  <c r="AD5" i="4"/>
  <c r="AB5" i="4"/>
  <c r="AH5" i="4" s="1"/>
  <c r="X5" i="4"/>
  <c r="X13" i="4" s="1"/>
  <c r="V5" i="4"/>
  <c r="F4" i="4"/>
  <c r="B4" i="4"/>
  <c r="AF7" i="4" l="1"/>
  <c r="AH7" i="4"/>
  <c r="AF9" i="4"/>
  <c r="AH9" i="4"/>
  <c r="AF11" i="4"/>
  <c r="AH11" i="4"/>
  <c r="AH13" i="4"/>
  <c r="AF17" i="4"/>
  <c r="AJ17" i="4"/>
  <c r="AH17" i="4"/>
  <c r="AF18" i="4"/>
  <c r="AJ18" i="4"/>
  <c r="AH18" i="4"/>
  <c r="AF19" i="4"/>
  <c r="AJ19" i="4"/>
  <c r="AH19" i="4"/>
  <c r="AF20" i="4"/>
  <c r="AJ20" i="4"/>
  <c r="AH20" i="4"/>
  <c r="AF21" i="4"/>
  <c r="AJ21" i="4"/>
  <c r="AH21" i="4"/>
  <c r="AF22" i="4"/>
  <c r="AJ22" i="4"/>
  <c r="AH22" i="4"/>
  <c r="AF23" i="4"/>
  <c r="AJ23" i="4"/>
  <c r="AH23" i="4"/>
  <c r="AJ24" i="4"/>
  <c r="AJ25" i="4" s="1"/>
  <c r="AH24" i="4"/>
  <c r="AJ29" i="4"/>
  <c r="AH29" i="4"/>
  <c r="AJ30" i="4"/>
  <c r="AH30" i="4"/>
  <c r="AJ37" i="4"/>
  <c r="AJ51" i="4"/>
  <c r="AJ63" i="4"/>
  <c r="AJ75" i="4"/>
  <c r="AH74" i="4"/>
  <c r="AH72" i="4"/>
  <c r="AH70" i="4"/>
  <c r="AH68" i="4"/>
  <c r="AH61" i="4"/>
  <c r="AH59" i="4"/>
  <c r="AH57" i="4"/>
  <c r="AH55" i="4"/>
  <c r="AH50" i="4"/>
  <c r="AH48" i="4"/>
  <c r="AH46" i="4"/>
  <c r="AH44" i="4"/>
  <c r="AH35" i="4"/>
  <c r="AH33" i="4"/>
  <c r="AH31" i="4"/>
  <c r="AJ5" i="4"/>
  <c r="AJ6" i="4"/>
  <c r="AJ7" i="4"/>
  <c r="AJ8" i="4"/>
  <c r="AJ9" i="4"/>
  <c r="AJ10" i="4"/>
  <c r="AJ11" i="4"/>
  <c r="AJ12" i="4"/>
  <c r="AJ13" i="4" s="1"/>
  <c r="AH73" i="4"/>
  <c r="AH71" i="4"/>
  <c r="AH69" i="4"/>
  <c r="AH67" i="4"/>
  <c r="AH62" i="4"/>
  <c r="AH60" i="4"/>
  <c r="AH58" i="4"/>
  <c r="AH56" i="4"/>
  <c r="AH49" i="4"/>
  <c r="AH47" i="4"/>
  <c r="AH45" i="4"/>
  <c r="AH43" i="4"/>
  <c r="AH36" i="4"/>
  <c r="AH34" i="4"/>
  <c r="AH32" i="4"/>
  <c r="Z6" i="4"/>
  <c r="Z8" i="4"/>
  <c r="Z10" i="4"/>
  <c r="Z12" i="4"/>
  <c r="Y18" i="4"/>
  <c r="Y20" i="4"/>
  <c r="Y22" i="4"/>
  <c r="Y24" i="4"/>
  <c r="AF30" i="4"/>
  <c r="AF32" i="4"/>
  <c r="AF34" i="4"/>
  <c r="Z18" i="4"/>
  <c r="Z20" i="4"/>
  <c r="Z22" i="4"/>
  <c r="Z24" i="4"/>
  <c r="AD25" i="4"/>
  <c r="AB37" i="4"/>
  <c r="AF36" i="4"/>
  <c r="AD63" i="4"/>
  <c r="AD75" i="4"/>
  <c r="V13" i="4"/>
  <c r="Z13" i="4" s="1"/>
  <c r="Y6" i="4"/>
  <c r="AF6" i="4"/>
  <c r="Z7" i="4"/>
  <c r="Y8" i="4"/>
  <c r="AF8" i="4"/>
  <c r="Z9" i="4"/>
  <c r="Y10" i="4"/>
  <c r="AF10" i="4"/>
  <c r="Z11" i="4"/>
  <c r="Y12" i="4"/>
  <c r="AF12" i="4"/>
  <c r="V25" i="4"/>
  <c r="Z25" i="4" s="1"/>
  <c r="AB25" i="4"/>
  <c r="V37" i="4"/>
  <c r="AF29" i="4"/>
  <c r="Z30" i="4"/>
  <c r="Y31" i="4"/>
  <c r="AF31" i="4"/>
  <c r="Z32" i="4"/>
  <c r="Y33" i="4"/>
  <c r="AF33" i="4"/>
  <c r="Z34" i="4"/>
  <c r="Y35" i="4"/>
  <c r="AF35" i="4"/>
  <c r="Z36" i="4"/>
  <c r="Y51" i="4"/>
  <c r="Y44" i="4"/>
  <c r="Y45" i="4"/>
  <c r="Y46" i="4"/>
  <c r="Y47" i="4"/>
  <c r="Y48" i="4"/>
  <c r="Y49" i="4"/>
  <c r="Y50" i="4"/>
  <c r="Y63" i="4"/>
  <c r="Y56" i="4"/>
  <c r="Y57" i="4"/>
  <c r="Y58" i="4"/>
  <c r="Y59" i="4"/>
  <c r="Y60" i="4"/>
  <c r="Y61" i="4"/>
  <c r="Y62" i="4"/>
  <c r="AB63" i="4"/>
  <c r="AE63" i="4" s="1"/>
  <c r="Y75" i="4"/>
  <c r="Y68" i="4"/>
  <c r="Y69" i="4"/>
  <c r="Y70" i="4"/>
  <c r="Y71" i="4"/>
  <c r="Y72" i="4"/>
  <c r="Y73" i="4"/>
  <c r="Y74" i="4"/>
  <c r="AB75" i="4"/>
  <c r="Y43" i="4"/>
  <c r="AE43" i="4"/>
  <c r="AB51" i="4"/>
  <c r="AE75" i="4"/>
  <c r="Z51" i="4"/>
  <c r="Z43" i="4"/>
  <c r="AF43" i="4"/>
  <c r="AD51" i="4"/>
  <c r="Z63" i="4"/>
  <c r="Z75" i="4"/>
  <c r="AE44" i="4"/>
  <c r="AE45" i="4"/>
  <c r="AE46" i="4"/>
  <c r="AE47" i="4"/>
  <c r="AE48" i="4"/>
  <c r="AE49" i="4"/>
  <c r="AE50" i="4"/>
  <c r="Y55" i="4"/>
  <c r="AE55" i="4"/>
  <c r="AE56" i="4"/>
  <c r="AE57" i="4"/>
  <c r="AE58" i="4"/>
  <c r="AE59" i="4"/>
  <c r="AE60" i="4"/>
  <c r="AE61" i="4"/>
  <c r="AE62" i="4"/>
  <c r="Y67" i="4"/>
  <c r="AE67" i="4"/>
  <c r="AE68" i="4"/>
  <c r="AE69" i="4"/>
  <c r="AE70" i="4"/>
  <c r="AE71" i="4"/>
  <c r="AE72" i="4"/>
  <c r="AE73" i="4"/>
  <c r="AE74" i="4"/>
  <c r="AF44" i="4"/>
  <c r="AF45" i="4"/>
  <c r="AF46" i="4"/>
  <c r="AF47" i="4"/>
  <c r="AF48" i="4"/>
  <c r="AF49" i="4"/>
  <c r="AF50" i="4"/>
  <c r="Z55" i="4"/>
  <c r="AF55" i="4"/>
  <c r="AF56" i="4"/>
  <c r="AF57" i="4"/>
  <c r="AF58" i="4"/>
  <c r="AF59" i="4"/>
  <c r="AF60" i="4"/>
  <c r="AF61" i="4"/>
  <c r="AF62" i="4"/>
  <c r="Z67" i="4"/>
  <c r="AF67" i="4"/>
  <c r="AF68" i="4"/>
  <c r="AF69" i="4"/>
  <c r="AF70" i="4"/>
  <c r="AF71" i="4"/>
  <c r="AF72" i="4"/>
  <c r="AF73" i="4"/>
  <c r="AF74" i="4"/>
  <c r="Y5" i="4"/>
  <c r="AE5" i="4"/>
  <c r="AF5" i="4"/>
  <c r="AD13" i="4"/>
  <c r="X37" i="4"/>
  <c r="AD37" i="4"/>
  <c r="Z5" i="4"/>
  <c r="Y7" i="4"/>
  <c r="Y9" i="4"/>
  <c r="Y11" i="4"/>
  <c r="AB13" i="4"/>
  <c r="Z17" i="4"/>
  <c r="Y19" i="4"/>
  <c r="Y21" i="4"/>
  <c r="Y23" i="4"/>
  <c r="AE25" i="4"/>
  <c r="AF24" i="4"/>
  <c r="Y30" i="4"/>
  <c r="Y32" i="4"/>
  <c r="Y34" i="4"/>
  <c r="Y36" i="4"/>
  <c r="AE6" i="4"/>
  <c r="AE7" i="4"/>
  <c r="AE8" i="4"/>
  <c r="AE9" i="4"/>
  <c r="AE10" i="4"/>
  <c r="AE11" i="4"/>
  <c r="AE12" i="4"/>
  <c r="Y17" i="4"/>
  <c r="AE17" i="4"/>
  <c r="AE18" i="4"/>
  <c r="AE19" i="4"/>
  <c r="AE20" i="4"/>
  <c r="AE21" i="4"/>
  <c r="AE22" i="4"/>
  <c r="AE23" i="4"/>
  <c r="AE24" i="4"/>
  <c r="Y29" i="4"/>
  <c r="AE29" i="4"/>
  <c r="AE30" i="4"/>
  <c r="AE31" i="4"/>
  <c r="AE32" i="4"/>
  <c r="AE33" i="4"/>
  <c r="AE34" i="4"/>
  <c r="AE35" i="4"/>
  <c r="AE36" i="4"/>
  <c r="AF63" i="4" l="1"/>
  <c r="AH51" i="4"/>
  <c r="AH75" i="4"/>
  <c r="Y25" i="4"/>
  <c r="AF37" i="4"/>
  <c r="AH37" i="4"/>
  <c r="AH63" i="4"/>
  <c r="AH25" i="4"/>
  <c r="AE13" i="4"/>
  <c r="Z37" i="4"/>
  <c r="AF51" i="4"/>
  <c r="AF75" i="4"/>
  <c r="AF25" i="4"/>
  <c r="AE51" i="4"/>
  <c r="Y37" i="4"/>
  <c r="AE37" i="4"/>
  <c r="AF13" i="4"/>
</calcChain>
</file>

<file path=xl/sharedStrings.xml><?xml version="1.0" encoding="utf-8"?>
<sst xmlns="http://schemas.openxmlformats.org/spreadsheetml/2006/main" count="859" uniqueCount="83">
  <si>
    <t>Spielerranking</t>
  </si>
  <si>
    <t>Position</t>
  </si>
  <si>
    <t>Frau</t>
  </si>
  <si>
    <t>Name</t>
  </si>
  <si>
    <t>Gewonnene Spiele</t>
  </si>
  <si>
    <t>Sätze</t>
  </si>
  <si>
    <t>Punkte</t>
  </si>
  <si>
    <t>Anzahl Spiele</t>
  </si>
  <si>
    <t>F</t>
  </si>
  <si>
    <t>Meike Brackmann (MTV Riede)</t>
  </si>
  <si>
    <t>Kirstin Boerst  (MTV Riede)</t>
  </si>
  <si>
    <t>Mieke Feder (TSV Cluvenhagen)</t>
  </si>
  <si>
    <t xml:space="preserve"> Marion Kirchner (BV Verden)</t>
  </si>
  <si>
    <t>Marina Keiner (TSV Bassen)</t>
  </si>
  <si>
    <t>Joana Becker (TSV Cluvenhagen)</t>
  </si>
  <si>
    <t>Ersatzspielerin (TSV Cluvenhagen)</t>
  </si>
  <si>
    <t>Lisa Cordes (TSV Bassen)</t>
  </si>
  <si>
    <t>Ersatzspielerin  (TSV Ottersberg)</t>
  </si>
  <si>
    <t>Melanie Block (BV Verden)</t>
  </si>
  <si>
    <t>Britta Zielke  (TSV Ottersberg)</t>
  </si>
  <si>
    <t>Claudia Wolter (TSV Kirchlinteln )</t>
  </si>
  <si>
    <t>Steffi Streit  (TSV Kirchlinteln )</t>
  </si>
  <si>
    <t>Mann</t>
  </si>
  <si>
    <t>M</t>
  </si>
  <si>
    <t>Sascha Ehlers (TSV Cluvenhagen)</t>
  </si>
  <si>
    <t>Dominik Rhode (MTV Riede)</t>
  </si>
  <si>
    <t>Patrick Stünker (TSV Cluvenhagen)</t>
  </si>
  <si>
    <t xml:space="preserve"> Peter Stauga (BV Verden)</t>
  </si>
  <si>
    <t>Ralf Mahnke  (BV Verden)</t>
  </si>
  <si>
    <t>Lars Weizenkorn (BV Verden)</t>
  </si>
  <si>
    <t>Frank Bielefeld (MTV Riede)</t>
  </si>
  <si>
    <t>Heiko Bouwmann (BV Verden)</t>
  </si>
  <si>
    <t>Jannik Neumann (TSV Cluvenhagen)</t>
  </si>
  <si>
    <t>Hendrik Tetzel (TSV Cluvenhagen)</t>
  </si>
  <si>
    <t>Heiner Schiller  (BV Verden)</t>
  </si>
  <si>
    <t>Vincent Ozegowski (MTV Riede)</t>
  </si>
  <si>
    <t>Volker Renken (TSV Kirchlinteln)</t>
  </si>
  <si>
    <t>Dominic Wardim  (TSV Kirchlinteln )</t>
  </si>
  <si>
    <t>Olaf Lemmermann (TSV Ottersberg)</t>
  </si>
  <si>
    <t xml:space="preserve"> Jens Lange (TSV Bassen)</t>
  </si>
  <si>
    <t>Jan Phillip Hagedorn (MTV Riede)</t>
  </si>
  <si>
    <t>Nick Braschkies (TSV Kirchlinteln )</t>
  </si>
  <si>
    <t>Ersatzspieler (TSV Ottersberg)</t>
  </si>
  <si>
    <t>Michael Hagedorn  (MTV Riede)</t>
  </si>
  <si>
    <t>Simon Plumhoff (TSV Kirchlinteln)</t>
  </si>
  <si>
    <t>Olaf Otten   (TSV Ottersberg)</t>
  </si>
  <si>
    <t>Mike Cordes (TSV Bassen)</t>
  </si>
  <si>
    <t xml:space="preserve"> Fredi Migowsky (TSV Bassen)</t>
  </si>
  <si>
    <t>Walter Niebank  (TSV Ottersberg)</t>
  </si>
  <si>
    <t>Paul Keller (TSV Bassen)</t>
  </si>
  <si>
    <t>Tabelle Badmintonliga Verden 2016/2017</t>
  </si>
  <si>
    <t>Platz</t>
  </si>
  <si>
    <t>Verein</t>
  </si>
  <si>
    <t>Anz. Spiele</t>
  </si>
  <si>
    <t>Spielpunkte</t>
  </si>
  <si>
    <t>Diff.</t>
  </si>
  <si>
    <t>Spielergebnis</t>
  </si>
  <si>
    <t>TSV Cluvenhagen</t>
  </si>
  <si>
    <t>:</t>
  </si>
  <si>
    <t>MTV Riede</t>
  </si>
  <si>
    <t>BV Verden</t>
  </si>
  <si>
    <t>TSV Bassen</t>
  </si>
  <si>
    <t>TSV Kirchlinteln</t>
  </si>
  <si>
    <t>TSV Ottersberg</t>
  </si>
  <si>
    <t>1. Spieltag</t>
  </si>
  <si>
    <t>Punktergebnis</t>
  </si>
  <si>
    <t>Satzergebnis</t>
  </si>
  <si>
    <t>1. Satz</t>
  </si>
  <si>
    <t>2. Satz</t>
  </si>
  <si>
    <t>3. Satz</t>
  </si>
  <si>
    <t>Heimv.</t>
  </si>
  <si>
    <t>Gastv.</t>
  </si>
  <si>
    <t>1. HD</t>
  </si>
  <si>
    <t>/</t>
  </si>
  <si>
    <t>-</t>
  </si>
  <si>
    <t>2. HD</t>
  </si>
  <si>
    <t>DD</t>
  </si>
  <si>
    <t>1.HE</t>
  </si>
  <si>
    <t>2.HE</t>
  </si>
  <si>
    <t>3.HE</t>
  </si>
  <si>
    <t>DE</t>
  </si>
  <si>
    <t>Mixed</t>
  </si>
  <si>
    <t>2. Spieltag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</si>
</sst>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/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/>
    <xf numFmtId="0" fontId="6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6" fillId="4" borderId="7" xfId="0" applyFont="1" applyFill="1" applyBorder="1"/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1" fontId="4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" fontId="7" fillId="4" borderId="0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/>
    </xf>
    <xf numFmtId="1" fontId="4" fillId="4" borderId="9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/>
    <xf numFmtId="0" fontId="10" fillId="4" borderId="2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/>
    <xf numFmtId="0" fontId="5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4" borderId="2" xfId="0" applyFont="1" applyFill="1" applyBorder="1"/>
    <xf numFmtId="0" fontId="0" fillId="4" borderId="2" xfId="0" applyFill="1" applyBorder="1"/>
    <xf numFmtId="0" fontId="0" fillId="4" borderId="11" xfId="0" applyFill="1" applyBorder="1"/>
    <xf numFmtId="0" fontId="0" fillId="4" borderId="12" xfId="0" applyFill="1" applyBorder="1" applyAlignment="1">
      <alignment horizontal="center"/>
    </xf>
    <xf numFmtId="0" fontId="0" fillId="4" borderId="13" xfId="0" applyFill="1" applyBorder="1"/>
    <xf numFmtId="0" fontId="0" fillId="4" borderId="2" xfId="0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ma/Desktop/Saison%202016-2017%20Ergebnisse%20Liga%20Verden%20Stand%2020.03.016%20Originaldatei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elernamen"/>
      <sheetName val="Vereine"/>
      <sheetName val="Berechnung für Rangliste+"/>
      <sheetName val="Daten für Tabelle Homepage"/>
      <sheetName val="Spielplan"/>
      <sheetName val="1. Spieltag HR"/>
      <sheetName val="2. Spieltag HR"/>
      <sheetName val="3. Spieltag HR"/>
      <sheetName val="4. Spieltag HR"/>
      <sheetName val="5. Spieltag HR"/>
      <sheetName val="1. Spieltag RR"/>
      <sheetName val="2. Spieltag RR"/>
      <sheetName val="3. Spieltag RR"/>
      <sheetName val="4. Spieltag RR"/>
      <sheetName val="5. Spieltag RR"/>
    </sheetNames>
    <sheetDataSet>
      <sheetData sheetId="0"/>
      <sheetData sheetId="1"/>
      <sheetData sheetId="2"/>
      <sheetData sheetId="3"/>
      <sheetData sheetId="4">
        <row r="5">
          <cell r="B5" t="str">
            <v>BV Verden</v>
          </cell>
          <cell r="D5" t="str">
            <v>TSV Bassen</v>
          </cell>
        </row>
        <row r="6">
          <cell r="B6" t="str">
            <v>MTV Riede</v>
          </cell>
          <cell r="D6" t="str">
            <v>TSV Ottersberg</v>
          </cell>
        </row>
        <row r="7">
          <cell r="B7" t="str">
            <v>TSV Kirchlinteln</v>
          </cell>
          <cell r="D7" t="str">
            <v>TSV Cluvenhagen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D22" sqref="D22"/>
    </sheetView>
  </sheetViews>
  <sheetFormatPr baseColWidth="10" defaultRowHeight="14.4" x14ac:dyDescent="0.3"/>
  <cols>
    <col min="1" max="1" width="8.33203125" bestFit="1" customWidth="1"/>
    <col min="2" max="2" width="11.5546875" bestFit="1" customWidth="1"/>
    <col min="3" max="3" width="40" bestFit="1" customWidth="1"/>
    <col min="4" max="7" width="18.33203125" customWidth="1"/>
  </cols>
  <sheetData>
    <row r="1" spans="1:7" ht="25.8" x14ac:dyDescent="0.5">
      <c r="A1" s="52" t="s">
        <v>0</v>
      </c>
      <c r="B1" s="52"/>
      <c r="C1" s="52"/>
      <c r="D1" s="52"/>
      <c r="E1" s="52"/>
      <c r="F1" s="52"/>
      <c r="G1" s="52"/>
    </row>
    <row r="2" spans="1:7" x14ac:dyDescent="0.3">
      <c r="A2" s="1"/>
      <c r="B2" s="1"/>
      <c r="C2" s="2"/>
      <c r="D2" s="3"/>
      <c r="E2" s="3"/>
      <c r="F2" s="3"/>
      <c r="G2" s="1"/>
    </row>
    <row r="3" spans="1:7" x14ac:dyDescent="0.3">
      <c r="A3" s="1" t="s">
        <v>1</v>
      </c>
      <c r="B3" s="1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x14ac:dyDescent="0.3">
      <c r="A4" s="1">
        <v>1</v>
      </c>
      <c r="B4" s="1" t="s">
        <v>8</v>
      </c>
      <c r="C4" s="2" t="s">
        <v>9</v>
      </c>
      <c r="D4" s="4">
        <v>4</v>
      </c>
      <c r="E4" s="4">
        <v>8</v>
      </c>
      <c r="F4" s="4">
        <v>94</v>
      </c>
      <c r="G4" s="5">
        <v>4</v>
      </c>
    </row>
    <row r="5" spans="1:7" x14ac:dyDescent="0.3">
      <c r="A5" s="1">
        <v>2</v>
      </c>
      <c r="B5" s="1" t="s">
        <v>8</v>
      </c>
      <c r="C5" s="2" t="s">
        <v>10</v>
      </c>
      <c r="D5" s="4">
        <v>4</v>
      </c>
      <c r="E5" s="4">
        <v>8</v>
      </c>
      <c r="F5" s="4">
        <v>75</v>
      </c>
      <c r="G5" s="5">
        <v>4</v>
      </c>
    </row>
    <row r="6" spans="1:7" x14ac:dyDescent="0.3">
      <c r="A6" s="1">
        <v>3</v>
      </c>
      <c r="B6" s="1" t="s">
        <v>8</v>
      </c>
      <c r="C6" s="2" t="s">
        <v>11</v>
      </c>
      <c r="D6" s="4">
        <v>4</v>
      </c>
      <c r="E6" s="4">
        <v>7</v>
      </c>
      <c r="F6" s="4">
        <v>57</v>
      </c>
      <c r="G6" s="5">
        <v>4</v>
      </c>
    </row>
    <row r="7" spans="1:7" x14ac:dyDescent="0.3">
      <c r="A7" s="1">
        <v>4</v>
      </c>
      <c r="B7" s="1" t="s">
        <v>8</v>
      </c>
      <c r="C7" s="2" t="s">
        <v>12</v>
      </c>
      <c r="D7" s="4">
        <v>2</v>
      </c>
      <c r="E7" s="4">
        <v>0</v>
      </c>
      <c r="F7" s="4">
        <v>-10</v>
      </c>
      <c r="G7" s="5">
        <v>4</v>
      </c>
    </row>
    <row r="8" spans="1:7" x14ac:dyDescent="0.3">
      <c r="A8" s="1">
        <v>5</v>
      </c>
      <c r="B8" s="1" t="s">
        <v>8</v>
      </c>
      <c r="C8" s="2" t="s">
        <v>13</v>
      </c>
      <c r="D8" s="4">
        <v>2</v>
      </c>
      <c r="E8" s="4">
        <v>0</v>
      </c>
      <c r="F8" s="4">
        <v>-27</v>
      </c>
      <c r="G8" s="5">
        <v>4</v>
      </c>
    </row>
    <row r="9" spans="1:7" x14ac:dyDescent="0.3">
      <c r="A9" s="1">
        <v>6</v>
      </c>
      <c r="B9" s="1" t="s">
        <v>8</v>
      </c>
      <c r="C9" s="2" t="s">
        <v>14</v>
      </c>
      <c r="D9" s="4">
        <v>2</v>
      </c>
      <c r="E9" s="4">
        <v>4</v>
      </c>
      <c r="F9" s="4">
        <v>33</v>
      </c>
      <c r="G9" s="5">
        <v>2</v>
      </c>
    </row>
    <row r="10" spans="1:7" x14ac:dyDescent="0.3">
      <c r="A10" s="1">
        <v>7</v>
      </c>
      <c r="B10" s="1" t="s">
        <v>8</v>
      </c>
      <c r="C10" s="2" t="s">
        <v>15</v>
      </c>
      <c r="D10" s="4">
        <v>2</v>
      </c>
      <c r="E10" s="4">
        <v>3</v>
      </c>
      <c r="F10" s="4">
        <v>42</v>
      </c>
      <c r="G10" s="5">
        <v>2</v>
      </c>
    </row>
    <row r="11" spans="1:7" x14ac:dyDescent="0.3">
      <c r="A11" s="1">
        <v>8</v>
      </c>
      <c r="B11" s="1" t="s">
        <v>8</v>
      </c>
      <c r="C11" s="2" t="s">
        <v>16</v>
      </c>
      <c r="D11" s="4">
        <v>1</v>
      </c>
      <c r="E11" s="4">
        <v>-3</v>
      </c>
      <c r="F11" s="4">
        <v>-31</v>
      </c>
      <c r="G11" s="5">
        <v>4</v>
      </c>
    </row>
    <row r="12" spans="1:7" x14ac:dyDescent="0.3">
      <c r="A12" s="1">
        <v>9</v>
      </c>
      <c r="B12" s="1" t="s">
        <v>8</v>
      </c>
      <c r="C12" s="2" t="s">
        <v>17</v>
      </c>
      <c r="D12" s="4">
        <v>1</v>
      </c>
      <c r="E12" s="4">
        <v>-3</v>
      </c>
      <c r="F12" s="4">
        <v>-52</v>
      </c>
      <c r="G12" s="5">
        <v>4</v>
      </c>
    </row>
    <row r="13" spans="1:7" x14ac:dyDescent="0.3">
      <c r="A13" s="1">
        <v>10</v>
      </c>
      <c r="B13" s="1" t="s">
        <v>8</v>
      </c>
      <c r="C13" s="2" t="s">
        <v>18</v>
      </c>
      <c r="D13" s="4">
        <v>1</v>
      </c>
      <c r="E13" s="4">
        <v>-4</v>
      </c>
      <c r="F13" s="4">
        <v>-10</v>
      </c>
      <c r="G13" s="5">
        <v>4</v>
      </c>
    </row>
    <row r="14" spans="1:7" x14ac:dyDescent="0.3">
      <c r="A14" s="1">
        <v>11</v>
      </c>
      <c r="B14" s="1" t="s">
        <v>8</v>
      </c>
      <c r="C14" s="2" t="s">
        <v>19</v>
      </c>
      <c r="D14" s="4">
        <v>1</v>
      </c>
      <c r="E14" s="4">
        <v>-4</v>
      </c>
      <c r="F14" s="4">
        <v>-29</v>
      </c>
      <c r="G14" s="5">
        <v>4</v>
      </c>
    </row>
    <row r="15" spans="1:7" x14ac:dyDescent="0.3">
      <c r="A15" s="1">
        <v>12</v>
      </c>
      <c r="B15" s="1" t="s">
        <v>8</v>
      </c>
      <c r="C15" s="2" t="s">
        <v>20</v>
      </c>
      <c r="D15" s="4">
        <v>0</v>
      </c>
      <c r="E15" s="4">
        <v>-8</v>
      </c>
      <c r="F15" s="4">
        <v>-62</v>
      </c>
      <c r="G15" s="5">
        <v>4</v>
      </c>
    </row>
    <row r="16" spans="1:7" x14ac:dyDescent="0.3">
      <c r="A16" s="1">
        <v>13</v>
      </c>
      <c r="B16" s="1" t="s">
        <v>8</v>
      </c>
      <c r="C16" s="2" t="s">
        <v>21</v>
      </c>
      <c r="D16" s="4">
        <v>0</v>
      </c>
      <c r="E16" s="4">
        <v>-8</v>
      </c>
      <c r="F16" s="4">
        <v>-80</v>
      </c>
      <c r="G16" s="5">
        <v>4</v>
      </c>
    </row>
  </sheetData>
  <mergeCells count="1">
    <mergeCell ref="A1:G1"/>
  </mergeCells>
  <pageMargins left="0.7" right="0.7" top="0.78740157499999996" bottom="0.78740157499999996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="90" zoomScaleNormal="90" workbookViewId="0">
      <selection activeCell="I17" sqref="I17"/>
    </sheetView>
  </sheetViews>
  <sheetFormatPr baseColWidth="10" defaultRowHeight="14.4" x14ac:dyDescent="0.3"/>
  <cols>
    <col min="3" max="3" width="30.109375" bestFit="1" customWidth="1"/>
    <col min="4" max="4" width="15.88671875" customWidth="1"/>
  </cols>
  <sheetData>
    <row r="1" spans="1:7" ht="25.8" x14ac:dyDescent="0.5">
      <c r="A1" s="52" t="s">
        <v>0</v>
      </c>
      <c r="B1" s="52"/>
      <c r="C1" s="52"/>
      <c r="D1" s="52"/>
      <c r="E1" s="52"/>
      <c r="F1" s="52"/>
      <c r="G1" s="52"/>
    </row>
    <row r="2" spans="1:7" x14ac:dyDescent="0.3">
      <c r="A2" s="1"/>
      <c r="B2" s="1"/>
      <c r="C2" s="2"/>
      <c r="D2" s="3"/>
      <c r="E2" s="3"/>
      <c r="F2" s="3"/>
      <c r="G2" s="1"/>
    </row>
    <row r="3" spans="1:7" x14ac:dyDescent="0.3">
      <c r="A3" s="1" t="s">
        <v>1</v>
      </c>
      <c r="B3" s="1" t="s">
        <v>22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x14ac:dyDescent="0.3">
      <c r="A4" s="1">
        <v>1</v>
      </c>
      <c r="B4" s="1" t="s">
        <v>23</v>
      </c>
      <c r="C4" s="2" t="s">
        <v>24</v>
      </c>
      <c r="D4" s="4">
        <v>4</v>
      </c>
      <c r="E4" s="4">
        <v>8</v>
      </c>
      <c r="F4" s="4">
        <v>48</v>
      </c>
      <c r="G4" s="5">
        <v>4</v>
      </c>
    </row>
    <row r="5" spans="1:7" x14ac:dyDescent="0.3">
      <c r="A5" s="1">
        <v>2</v>
      </c>
      <c r="B5" s="1" t="s">
        <v>23</v>
      </c>
      <c r="C5" s="2" t="s">
        <v>25</v>
      </c>
      <c r="D5" s="4">
        <v>4</v>
      </c>
      <c r="E5" s="4">
        <v>8</v>
      </c>
      <c r="F5" s="4">
        <v>41</v>
      </c>
      <c r="G5" s="5">
        <v>4</v>
      </c>
    </row>
    <row r="6" spans="1:7" x14ac:dyDescent="0.3">
      <c r="A6" s="1">
        <v>3</v>
      </c>
      <c r="B6" s="1" t="s">
        <v>23</v>
      </c>
      <c r="C6" s="2" t="s">
        <v>26</v>
      </c>
      <c r="D6" s="4">
        <v>4</v>
      </c>
      <c r="E6" s="4">
        <v>7</v>
      </c>
      <c r="F6" s="4">
        <v>63</v>
      </c>
      <c r="G6" s="5">
        <v>4</v>
      </c>
    </row>
    <row r="7" spans="1:7" x14ac:dyDescent="0.3">
      <c r="A7" s="1">
        <v>4</v>
      </c>
      <c r="B7" s="1" t="s">
        <v>23</v>
      </c>
      <c r="C7" s="2" t="s">
        <v>27</v>
      </c>
      <c r="D7" s="4">
        <v>3</v>
      </c>
      <c r="E7" s="4">
        <v>6</v>
      </c>
      <c r="F7" s="4">
        <v>65</v>
      </c>
      <c r="G7" s="5">
        <v>3</v>
      </c>
    </row>
    <row r="8" spans="1:7" x14ac:dyDescent="0.3">
      <c r="A8" s="1">
        <v>5</v>
      </c>
      <c r="B8" s="1" t="s">
        <v>23</v>
      </c>
      <c r="C8" s="2" t="s">
        <v>28</v>
      </c>
      <c r="D8" s="4">
        <v>3</v>
      </c>
      <c r="E8" s="4">
        <v>6</v>
      </c>
      <c r="F8" s="4">
        <v>51</v>
      </c>
      <c r="G8" s="5">
        <v>3</v>
      </c>
    </row>
    <row r="9" spans="1:7" x14ac:dyDescent="0.3">
      <c r="A9" s="1">
        <v>6</v>
      </c>
      <c r="B9" s="1" t="s">
        <v>23</v>
      </c>
      <c r="C9" s="2" t="s">
        <v>29</v>
      </c>
      <c r="D9" s="4">
        <v>3</v>
      </c>
      <c r="E9" s="4">
        <v>5</v>
      </c>
      <c r="F9" s="4">
        <v>48</v>
      </c>
      <c r="G9" s="5">
        <v>4</v>
      </c>
    </row>
    <row r="10" spans="1:7" x14ac:dyDescent="0.3">
      <c r="A10" s="1">
        <v>7</v>
      </c>
      <c r="B10" s="1" t="s">
        <v>23</v>
      </c>
      <c r="C10" s="2" t="s">
        <v>30</v>
      </c>
      <c r="D10" s="4">
        <v>3</v>
      </c>
      <c r="E10" s="4">
        <v>4</v>
      </c>
      <c r="F10" s="4">
        <v>46</v>
      </c>
      <c r="G10" s="5">
        <v>4</v>
      </c>
    </row>
    <row r="11" spans="1:7" x14ac:dyDescent="0.3">
      <c r="A11" s="1">
        <v>8</v>
      </c>
      <c r="B11" s="1" t="s">
        <v>23</v>
      </c>
      <c r="C11" s="2" t="s">
        <v>31</v>
      </c>
      <c r="D11" s="4">
        <v>3</v>
      </c>
      <c r="E11" s="4">
        <v>4</v>
      </c>
      <c r="F11" s="4">
        <v>44</v>
      </c>
      <c r="G11" s="5">
        <v>4</v>
      </c>
    </row>
    <row r="12" spans="1:7" x14ac:dyDescent="0.3">
      <c r="A12" s="1">
        <v>9</v>
      </c>
      <c r="B12" s="1" t="s">
        <v>23</v>
      </c>
      <c r="C12" s="2" t="s">
        <v>32</v>
      </c>
      <c r="D12" s="4">
        <v>3</v>
      </c>
      <c r="E12" s="4">
        <v>4</v>
      </c>
      <c r="F12" s="4">
        <v>31</v>
      </c>
      <c r="G12" s="5">
        <v>4</v>
      </c>
    </row>
    <row r="13" spans="1:7" x14ac:dyDescent="0.3">
      <c r="A13" s="1">
        <v>10</v>
      </c>
      <c r="B13" s="1" t="s">
        <v>23</v>
      </c>
      <c r="C13" s="2" t="s">
        <v>33</v>
      </c>
      <c r="D13" s="4">
        <v>3</v>
      </c>
      <c r="E13" s="4">
        <v>4</v>
      </c>
      <c r="F13" s="4">
        <v>24</v>
      </c>
      <c r="G13" s="5">
        <v>4</v>
      </c>
    </row>
    <row r="14" spans="1:7" x14ac:dyDescent="0.3">
      <c r="A14" s="1">
        <v>11</v>
      </c>
      <c r="B14" s="1" t="s">
        <v>23</v>
      </c>
      <c r="C14" s="2" t="s">
        <v>34</v>
      </c>
      <c r="D14" s="4">
        <v>2</v>
      </c>
      <c r="E14" s="4">
        <v>4</v>
      </c>
      <c r="F14" s="4">
        <v>36</v>
      </c>
      <c r="G14" s="5">
        <v>2</v>
      </c>
    </row>
    <row r="15" spans="1:7" x14ac:dyDescent="0.3">
      <c r="A15" s="1">
        <v>12</v>
      </c>
      <c r="B15" s="1" t="s">
        <v>23</v>
      </c>
      <c r="C15" s="2" t="s">
        <v>35</v>
      </c>
      <c r="D15" s="4">
        <v>2</v>
      </c>
      <c r="E15" s="4">
        <v>1</v>
      </c>
      <c r="F15" s="4">
        <v>18</v>
      </c>
      <c r="G15" s="5">
        <v>4</v>
      </c>
    </row>
    <row r="16" spans="1:7" x14ac:dyDescent="0.3">
      <c r="A16" s="1">
        <v>13</v>
      </c>
      <c r="B16" s="1" t="s">
        <v>23</v>
      </c>
      <c r="C16" s="2" t="s">
        <v>36</v>
      </c>
      <c r="D16" s="4">
        <v>2</v>
      </c>
      <c r="E16" s="4">
        <v>1</v>
      </c>
      <c r="F16" s="4">
        <v>14</v>
      </c>
      <c r="G16" s="5">
        <v>4</v>
      </c>
    </row>
    <row r="17" spans="1:7" x14ac:dyDescent="0.3">
      <c r="A17" s="1">
        <v>14</v>
      </c>
      <c r="B17" s="1" t="s">
        <v>23</v>
      </c>
      <c r="C17" s="2" t="s">
        <v>37</v>
      </c>
      <c r="D17" s="4">
        <v>2</v>
      </c>
      <c r="E17" s="4">
        <v>-1</v>
      </c>
      <c r="F17" s="4">
        <v>-4</v>
      </c>
      <c r="G17" s="5">
        <v>4</v>
      </c>
    </row>
    <row r="18" spans="1:7" x14ac:dyDescent="0.3">
      <c r="A18" s="1">
        <v>15</v>
      </c>
      <c r="B18" s="1" t="s">
        <v>23</v>
      </c>
      <c r="C18" s="2" t="s">
        <v>38</v>
      </c>
      <c r="D18" s="4">
        <v>2</v>
      </c>
      <c r="E18" s="4">
        <v>-1</v>
      </c>
      <c r="F18" s="4">
        <v>-16</v>
      </c>
      <c r="G18" s="5">
        <v>4</v>
      </c>
    </row>
    <row r="19" spans="1:7" x14ac:dyDescent="0.3">
      <c r="A19" s="1">
        <v>16</v>
      </c>
      <c r="B19" s="1" t="s">
        <v>23</v>
      </c>
      <c r="C19" s="2" t="s">
        <v>39</v>
      </c>
      <c r="D19" s="4">
        <v>2</v>
      </c>
      <c r="E19" s="4">
        <v>-1</v>
      </c>
      <c r="F19" s="4">
        <v>-31</v>
      </c>
      <c r="G19" s="5">
        <v>4</v>
      </c>
    </row>
    <row r="20" spans="1:7" x14ac:dyDescent="0.3">
      <c r="A20" s="1">
        <v>17</v>
      </c>
      <c r="B20" s="1" t="s">
        <v>23</v>
      </c>
      <c r="C20" s="2" t="s">
        <v>40</v>
      </c>
      <c r="D20" s="4">
        <v>1</v>
      </c>
      <c r="E20" s="4">
        <v>-2</v>
      </c>
      <c r="F20" s="4">
        <v>-15</v>
      </c>
      <c r="G20" s="5">
        <v>3</v>
      </c>
    </row>
    <row r="21" spans="1:7" x14ac:dyDescent="0.3">
      <c r="A21" s="1">
        <v>18</v>
      </c>
      <c r="B21" s="1" t="s">
        <v>23</v>
      </c>
      <c r="C21" s="2" t="s">
        <v>41</v>
      </c>
      <c r="D21" s="4">
        <v>1</v>
      </c>
      <c r="E21" s="4">
        <v>-3</v>
      </c>
      <c r="F21" s="4">
        <v>-22</v>
      </c>
      <c r="G21" s="5">
        <v>4</v>
      </c>
    </row>
    <row r="22" spans="1:7" x14ac:dyDescent="0.3">
      <c r="A22" s="1">
        <v>19</v>
      </c>
      <c r="B22" s="1" t="s">
        <v>23</v>
      </c>
      <c r="C22" s="2" t="s">
        <v>42</v>
      </c>
      <c r="D22" s="4">
        <v>1</v>
      </c>
      <c r="E22" s="4">
        <v>-4</v>
      </c>
      <c r="F22" s="4">
        <v>-42</v>
      </c>
      <c r="G22" s="5">
        <v>4</v>
      </c>
    </row>
    <row r="23" spans="1:7" x14ac:dyDescent="0.3">
      <c r="A23" s="1">
        <v>20</v>
      </c>
      <c r="B23" s="1" t="s">
        <v>23</v>
      </c>
      <c r="C23" s="2" t="s">
        <v>43</v>
      </c>
      <c r="D23" s="4">
        <v>0</v>
      </c>
      <c r="E23" s="4">
        <v>-2</v>
      </c>
      <c r="F23" s="4">
        <v>-11</v>
      </c>
      <c r="G23" s="5">
        <v>1</v>
      </c>
    </row>
    <row r="24" spans="1:7" x14ac:dyDescent="0.3">
      <c r="A24" s="1">
        <v>21</v>
      </c>
      <c r="B24" s="1" t="s">
        <v>23</v>
      </c>
      <c r="C24" s="2" t="s">
        <v>44</v>
      </c>
      <c r="D24" s="4">
        <v>0</v>
      </c>
      <c r="E24" s="4">
        <v>-8</v>
      </c>
      <c r="F24" s="4">
        <v>-42</v>
      </c>
      <c r="G24" s="5">
        <v>4</v>
      </c>
    </row>
    <row r="25" spans="1:7" x14ac:dyDescent="0.3">
      <c r="A25" s="1">
        <v>22</v>
      </c>
      <c r="B25" s="1" t="s">
        <v>23</v>
      </c>
      <c r="C25" s="2" t="s">
        <v>45</v>
      </c>
      <c r="D25" s="4">
        <v>0</v>
      </c>
      <c r="E25" s="4">
        <v>-8</v>
      </c>
      <c r="F25" s="4">
        <v>-56</v>
      </c>
      <c r="G25" s="5">
        <v>4</v>
      </c>
    </row>
    <row r="26" spans="1:7" x14ac:dyDescent="0.3">
      <c r="A26" s="1">
        <v>23</v>
      </c>
      <c r="B26" s="1" t="s">
        <v>23</v>
      </c>
      <c r="C26" s="2" t="s">
        <v>46</v>
      </c>
      <c r="D26" s="4">
        <v>0</v>
      </c>
      <c r="E26" s="4">
        <v>-8</v>
      </c>
      <c r="F26" s="4">
        <v>-59</v>
      </c>
      <c r="G26" s="5">
        <v>4</v>
      </c>
    </row>
    <row r="27" spans="1:7" x14ac:dyDescent="0.3">
      <c r="A27" s="1">
        <v>24</v>
      </c>
      <c r="B27" s="1" t="s">
        <v>23</v>
      </c>
      <c r="C27" s="2" t="s">
        <v>47</v>
      </c>
      <c r="D27" s="4">
        <v>0</v>
      </c>
      <c r="E27" s="4">
        <v>-8</v>
      </c>
      <c r="F27" s="4">
        <v>-68</v>
      </c>
      <c r="G27" s="5">
        <v>4</v>
      </c>
    </row>
    <row r="28" spans="1:7" x14ac:dyDescent="0.3">
      <c r="A28" s="1">
        <v>25</v>
      </c>
      <c r="B28" s="1" t="s">
        <v>23</v>
      </c>
      <c r="C28" s="2" t="s">
        <v>48</v>
      </c>
      <c r="D28" s="4">
        <v>0</v>
      </c>
      <c r="E28" s="4">
        <v>-8</v>
      </c>
      <c r="F28" s="4">
        <v>-74</v>
      </c>
      <c r="G28" s="5">
        <v>4</v>
      </c>
    </row>
    <row r="29" spans="1:7" x14ac:dyDescent="0.3">
      <c r="A29" s="1">
        <v>26</v>
      </c>
      <c r="B29" s="1" t="s">
        <v>23</v>
      </c>
      <c r="C29" s="2" t="s">
        <v>49</v>
      </c>
      <c r="D29" s="4">
        <v>0</v>
      </c>
      <c r="E29" s="4">
        <v>-8</v>
      </c>
      <c r="F29" s="4">
        <v>-89</v>
      </c>
      <c r="G29" s="5">
        <v>4</v>
      </c>
    </row>
  </sheetData>
  <mergeCells count="1">
    <mergeCell ref="A1:G1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"/>
  <sheetViews>
    <sheetView zoomScale="80" zoomScaleNormal="80" workbookViewId="0">
      <selection activeCell="V18" sqref="V18"/>
    </sheetView>
  </sheetViews>
  <sheetFormatPr baseColWidth="10" defaultRowHeight="14.4" x14ac:dyDescent="0.3"/>
  <cols>
    <col min="1" max="1" width="11.44140625"/>
    <col min="2" max="2" width="22.77734375" bestFit="1" customWidth="1"/>
    <col min="3" max="3" width="18.88671875" customWidth="1"/>
    <col min="4" max="4" width="9.88671875" bestFit="1" customWidth="1"/>
    <col min="5" max="5" width="2" bestFit="1" customWidth="1"/>
    <col min="6" max="6" width="2.77734375" bestFit="1" customWidth="1"/>
    <col min="7" max="7" width="2.6640625" customWidth="1"/>
    <col min="8" max="8" width="5.88671875" bestFit="1" customWidth="1"/>
    <col min="9" max="9" width="4" customWidth="1"/>
    <col min="10" max="10" width="5.88671875" bestFit="1" customWidth="1"/>
    <col min="11" max="11" width="2.6640625" customWidth="1"/>
    <col min="12" max="12" width="1.88671875" customWidth="1"/>
    <col min="13" max="15" width="5.109375" customWidth="1"/>
    <col min="16" max="16" width="2.6640625" customWidth="1"/>
    <col min="17" max="17" width="2.44140625" customWidth="1"/>
    <col min="18" max="20" width="7" customWidth="1"/>
    <col min="21" max="21" width="2.6640625" customWidth="1"/>
  </cols>
  <sheetData>
    <row r="1" spans="1:22" x14ac:dyDescent="0.3">
      <c r="A1" s="53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5"/>
    </row>
    <row r="2" spans="1:22" ht="15" thickBot="1" x14ac:dyDescent="0.3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</row>
    <row r="3" spans="1:22" ht="21" x14ac:dyDescent="0.4">
      <c r="A3" s="6"/>
      <c r="B3" s="7"/>
      <c r="C3" s="8"/>
      <c r="D3" s="9"/>
      <c r="E3" s="9"/>
      <c r="F3" s="9"/>
      <c r="G3" s="10"/>
      <c r="H3" s="9"/>
      <c r="I3" s="9"/>
      <c r="J3" s="9"/>
      <c r="K3" s="9"/>
      <c r="L3" s="11"/>
      <c r="M3" s="9"/>
      <c r="N3" s="9"/>
      <c r="O3" s="9"/>
      <c r="P3" s="9"/>
      <c r="Q3" s="11"/>
      <c r="R3" s="9"/>
      <c r="S3" s="9"/>
      <c r="T3" s="9"/>
      <c r="U3" s="9"/>
      <c r="V3" s="12"/>
    </row>
    <row r="4" spans="1:22" ht="21" x14ac:dyDescent="0.4">
      <c r="A4" s="13" t="s">
        <v>51</v>
      </c>
      <c r="B4" s="14" t="s">
        <v>52</v>
      </c>
      <c r="C4" s="15" t="s">
        <v>53</v>
      </c>
      <c r="D4" s="59" t="s">
        <v>6</v>
      </c>
      <c r="E4" s="59"/>
      <c r="F4" s="59"/>
      <c r="G4" s="16"/>
      <c r="H4" s="59" t="s">
        <v>54</v>
      </c>
      <c r="I4" s="59"/>
      <c r="J4" s="59"/>
      <c r="K4" s="16" t="s">
        <v>55</v>
      </c>
      <c r="L4" s="17"/>
      <c r="M4" s="59" t="s">
        <v>5</v>
      </c>
      <c r="N4" s="59"/>
      <c r="O4" s="59"/>
      <c r="P4" s="16" t="s">
        <v>55</v>
      </c>
      <c r="Q4" s="17"/>
      <c r="R4" s="59" t="s">
        <v>56</v>
      </c>
      <c r="S4" s="59"/>
      <c r="T4" s="59"/>
      <c r="U4" s="16" t="s">
        <v>55</v>
      </c>
      <c r="V4" s="18"/>
    </row>
    <row r="5" spans="1:22" ht="21" x14ac:dyDescent="0.4">
      <c r="A5" s="13">
        <v>1</v>
      </c>
      <c r="B5" s="19" t="s">
        <v>57</v>
      </c>
      <c r="C5" s="20">
        <v>2</v>
      </c>
      <c r="D5" s="20">
        <v>4</v>
      </c>
      <c r="E5" s="21" t="s">
        <v>58</v>
      </c>
      <c r="F5" s="20">
        <v>0</v>
      </c>
      <c r="G5" s="22">
        <v>4</v>
      </c>
      <c r="H5" s="20">
        <v>705</v>
      </c>
      <c r="I5" s="21" t="s">
        <v>58</v>
      </c>
      <c r="J5" s="20">
        <v>511</v>
      </c>
      <c r="K5" s="22">
        <v>194</v>
      </c>
      <c r="L5" s="23">
        <v>194</v>
      </c>
      <c r="M5" s="20">
        <v>29</v>
      </c>
      <c r="N5" s="21" t="s">
        <v>58</v>
      </c>
      <c r="O5" s="20">
        <v>3</v>
      </c>
      <c r="P5" s="22">
        <v>26</v>
      </c>
      <c r="Q5" s="23">
        <v>26</v>
      </c>
      <c r="R5" s="20">
        <v>14</v>
      </c>
      <c r="S5" s="21" t="s">
        <v>58</v>
      </c>
      <c r="T5" s="20">
        <v>2</v>
      </c>
      <c r="U5" s="22">
        <v>12</v>
      </c>
      <c r="V5" s="18"/>
    </row>
    <row r="6" spans="1:22" ht="21" x14ac:dyDescent="0.4">
      <c r="A6" s="13">
        <v>2</v>
      </c>
      <c r="B6" s="19" t="s">
        <v>59</v>
      </c>
      <c r="C6" s="20">
        <v>2</v>
      </c>
      <c r="D6" s="20">
        <v>4</v>
      </c>
      <c r="E6" s="21" t="s">
        <v>58</v>
      </c>
      <c r="F6" s="20">
        <v>0</v>
      </c>
      <c r="G6" s="22">
        <v>4</v>
      </c>
      <c r="H6" s="20">
        <v>652</v>
      </c>
      <c r="I6" s="21" t="s">
        <v>58</v>
      </c>
      <c r="J6" s="20">
        <v>477</v>
      </c>
      <c r="K6" s="22">
        <v>175</v>
      </c>
      <c r="L6" s="23">
        <v>175</v>
      </c>
      <c r="M6" s="20">
        <v>25</v>
      </c>
      <c r="N6" s="21" t="s">
        <v>58</v>
      </c>
      <c r="O6" s="20">
        <v>4</v>
      </c>
      <c r="P6" s="22">
        <v>21</v>
      </c>
      <c r="Q6" s="23">
        <v>21</v>
      </c>
      <c r="R6" s="20">
        <v>12</v>
      </c>
      <c r="S6" s="21" t="s">
        <v>58</v>
      </c>
      <c r="T6" s="20">
        <v>4</v>
      </c>
      <c r="U6" s="22">
        <v>8</v>
      </c>
      <c r="V6" s="18"/>
    </row>
    <row r="7" spans="1:22" ht="21" x14ac:dyDescent="0.4">
      <c r="A7" s="13">
        <v>3</v>
      </c>
      <c r="B7" s="19" t="s">
        <v>60</v>
      </c>
      <c r="C7" s="20">
        <v>2</v>
      </c>
      <c r="D7" s="20">
        <v>4</v>
      </c>
      <c r="E7" s="21" t="s">
        <v>58</v>
      </c>
      <c r="F7" s="20">
        <v>0</v>
      </c>
      <c r="G7" s="22">
        <v>4</v>
      </c>
      <c r="H7" s="20">
        <v>668</v>
      </c>
      <c r="I7" s="21" t="s">
        <v>58</v>
      </c>
      <c r="J7" s="20">
        <v>519</v>
      </c>
      <c r="K7" s="22">
        <v>149</v>
      </c>
      <c r="L7" s="23">
        <v>149</v>
      </c>
      <c r="M7" s="20">
        <v>13</v>
      </c>
      <c r="N7" s="21" t="s">
        <v>58</v>
      </c>
      <c r="O7" s="20">
        <v>11</v>
      </c>
      <c r="P7" s="22">
        <v>2</v>
      </c>
      <c r="Q7" s="23">
        <v>2</v>
      </c>
      <c r="R7" s="20">
        <v>11</v>
      </c>
      <c r="S7" s="21" t="s">
        <v>58</v>
      </c>
      <c r="T7" s="20">
        <v>5</v>
      </c>
      <c r="U7" s="22">
        <v>6</v>
      </c>
      <c r="V7" s="18"/>
    </row>
    <row r="8" spans="1:22" ht="21" x14ac:dyDescent="0.4">
      <c r="A8" s="13">
        <v>4</v>
      </c>
      <c r="B8" s="19" t="s">
        <v>61</v>
      </c>
      <c r="C8" s="20">
        <v>2</v>
      </c>
      <c r="D8" s="20">
        <v>0</v>
      </c>
      <c r="E8" s="21" t="s">
        <v>58</v>
      </c>
      <c r="F8" s="20">
        <v>4</v>
      </c>
      <c r="G8" s="22">
        <v>-4</v>
      </c>
      <c r="H8" s="20">
        <v>510</v>
      </c>
      <c r="I8" s="21" t="s">
        <v>58</v>
      </c>
      <c r="J8" s="20">
        <v>711</v>
      </c>
      <c r="K8" s="22">
        <v>-201</v>
      </c>
      <c r="L8" s="23">
        <v>-201</v>
      </c>
      <c r="M8" s="20">
        <v>6</v>
      </c>
      <c r="N8" s="21" t="s">
        <v>58</v>
      </c>
      <c r="O8" s="20">
        <v>26</v>
      </c>
      <c r="P8" s="22">
        <v>-20</v>
      </c>
      <c r="Q8" s="23">
        <v>-20</v>
      </c>
      <c r="R8" s="20">
        <v>4</v>
      </c>
      <c r="S8" s="21" t="s">
        <v>58</v>
      </c>
      <c r="T8" s="20">
        <v>12</v>
      </c>
      <c r="U8" s="22">
        <v>-8</v>
      </c>
      <c r="V8" s="18"/>
    </row>
    <row r="9" spans="1:22" ht="21" x14ac:dyDescent="0.4">
      <c r="A9" s="13">
        <v>5</v>
      </c>
      <c r="B9" s="19" t="s">
        <v>62</v>
      </c>
      <c r="C9" s="20">
        <v>2</v>
      </c>
      <c r="D9" s="20">
        <v>0</v>
      </c>
      <c r="E9" s="21" t="s">
        <v>58</v>
      </c>
      <c r="F9" s="20">
        <v>4</v>
      </c>
      <c r="G9" s="22">
        <v>-4</v>
      </c>
      <c r="H9" s="20">
        <v>539</v>
      </c>
      <c r="I9" s="21" t="s">
        <v>58</v>
      </c>
      <c r="J9" s="20">
        <v>660</v>
      </c>
      <c r="K9" s="22">
        <v>-121</v>
      </c>
      <c r="L9" s="23">
        <v>-121</v>
      </c>
      <c r="M9" s="20">
        <v>5</v>
      </c>
      <c r="N9" s="21" t="s">
        <v>58</v>
      </c>
      <c r="O9" s="20">
        <v>25</v>
      </c>
      <c r="P9" s="22">
        <v>-20</v>
      </c>
      <c r="Q9" s="23">
        <v>-20</v>
      </c>
      <c r="R9" s="20">
        <v>4</v>
      </c>
      <c r="S9" s="21" t="s">
        <v>58</v>
      </c>
      <c r="T9" s="20">
        <v>12</v>
      </c>
      <c r="U9" s="22">
        <v>-8</v>
      </c>
      <c r="V9" s="18"/>
    </row>
    <row r="10" spans="1:22" ht="21.6" thickBot="1" x14ac:dyDescent="0.45">
      <c r="A10" s="24">
        <v>6</v>
      </c>
      <c r="B10" s="25" t="s">
        <v>63</v>
      </c>
      <c r="C10" s="26">
        <v>2</v>
      </c>
      <c r="D10" s="26">
        <v>0</v>
      </c>
      <c r="E10" s="27" t="s">
        <v>58</v>
      </c>
      <c r="F10" s="26">
        <v>4</v>
      </c>
      <c r="G10" s="28">
        <v>0</v>
      </c>
      <c r="H10" s="26">
        <v>458</v>
      </c>
      <c r="I10" s="27" t="s">
        <v>58</v>
      </c>
      <c r="J10" s="26">
        <v>654</v>
      </c>
      <c r="K10" s="28">
        <v>-196</v>
      </c>
      <c r="L10" s="29">
        <v>0</v>
      </c>
      <c r="M10" s="26">
        <v>7</v>
      </c>
      <c r="N10" s="27" t="s">
        <v>58</v>
      </c>
      <c r="O10" s="26">
        <v>16</v>
      </c>
      <c r="P10" s="28">
        <v>-9</v>
      </c>
      <c r="Q10" s="29">
        <v>0</v>
      </c>
      <c r="R10" s="26">
        <v>3</v>
      </c>
      <c r="S10" s="27" t="s">
        <v>58</v>
      </c>
      <c r="T10" s="26">
        <v>13</v>
      </c>
      <c r="U10" s="28">
        <v>-10</v>
      </c>
      <c r="V10" s="30"/>
    </row>
  </sheetData>
  <mergeCells count="5">
    <mergeCell ref="A1:V2"/>
    <mergeCell ref="D4:F4"/>
    <mergeCell ref="H4:J4"/>
    <mergeCell ref="M4:O4"/>
    <mergeCell ref="R4:T4"/>
  </mergeCells>
  <pageMargins left="0.7" right="0.7" top="0.78740157499999996" bottom="0.78740157499999996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6"/>
  <sheetViews>
    <sheetView topLeftCell="A34" zoomScale="50" zoomScaleNormal="50" workbookViewId="0">
      <selection activeCell="AN64" sqref="AN64"/>
    </sheetView>
  </sheetViews>
  <sheetFormatPr baseColWidth="10" defaultRowHeight="14.4" x14ac:dyDescent="0.3"/>
  <cols>
    <col min="1" max="1" width="7" style="31" bestFit="1" customWidth="1"/>
    <col min="2" max="2" width="36" style="31" customWidth="1"/>
    <col min="3" max="3" width="2.109375" style="31" bestFit="1" customWidth="1"/>
    <col min="4" max="4" width="36" style="31" customWidth="1"/>
    <col min="5" max="5" width="2" style="31" bestFit="1" customWidth="1"/>
    <col min="6" max="6" width="36" style="31" customWidth="1"/>
    <col min="7" max="7" width="2.109375" style="31" bestFit="1" customWidth="1"/>
    <col min="8" max="8" width="36" style="31" customWidth="1"/>
    <col min="9" max="9" width="2.109375" style="31" customWidth="1"/>
    <col min="10" max="10" width="7" style="31" customWidth="1"/>
    <col min="11" max="11" width="1.6640625" style="31" customWidth="1"/>
    <col min="12" max="12" width="7" style="31" customWidth="1"/>
    <col min="13" max="13" width="7.88671875" style="31" customWidth="1"/>
    <col min="14" max="14" width="7" style="31" customWidth="1"/>
    <col min="15" max="15" width="1.6640625" style="31" customWidth="1"/>
    <col min="16" max="16" width="7" style="31" customWidth="1"/>
    <col min="17" max="17" width="7.88671875" style="31" customWidth="1"/>
    <col min="18" max="18" width="7" style="31" customWidth="1"/>
    <col min="19" max="19" width="1.6640625" style="31" customWidth="1"/>
    <col min="20" max="20" width="7" style="31" customWidth="1"/>
    <col min="21" max="21" width="3" style="31" customWidth="1"/>
    <col min="22" max="22" width="9.6640625" style="31" customWidth="1"/>
    <col min="23" max="23" width="1.6640625" style="31" customWidth="1"/>
    <col min="24" max="24" width="9.6640625" style="31" customWidth="1"/>
    <col min="25" max="26" width="0" style="31" hidden="1" customWidth="1"/>
    <col min="27" max="27" width="11.44140625" style="31"/>
    <col min="28" max="28" width="9.6640625" style="31" customWidth="1"/>
    <col min="29" max="29" width="1.6640625" style="31" bestFit="1" customWidth="1"/>
    <col min="30" max="30" width="9.6640625" style="31" customWidth="1"/>
    <col min="31" max="32" width="0" style="31" hidden="1" customWidth="1"/>
    <col min="33" max="33" width="11.44140625" style="31"/>
    <col min="34" max="34" width="9.6640625" style="31" customWidth="1"/>
    <col min="35" max="35" width="1.6640625" style="31" bestFit="1" customWidth="1"/>
    <col min="36" max="36" width="9.6640625" style="31" customWidth="1"/>
    <col min="37" max="16384" width="11.5546875" style="31"/>
  </cols>
  <sheetData>
    <row r="1" spans="1:36" ht="34.200000000000003" thickBot="1" x14ac:dyDescent="0.7">
      <c r="A1" s="61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3"/>
    </row>
    <row r="2" spans="1:36" x14ac:dyDescent="0.3">
      <c r="C2" s="32"/>
      <c r="G2" s="32"/>
      <c r="J2" s="32"/>
      <c r="L2" s="32"/>
      <c r="M2" s="32"/>
      <c r="Y2" s="51"/>
      <c r="Z2" s="51"/>
      <c r="AE2" s="51"/>
      <c r="AF2" s="51"/>
    </row>
    <row r="3" spans="1:36" x14ac:dyDescent="0.3">
      <c r="C3" s="32"/>
      <c r="G3" s="32"/>
      <c r="J3" s="33"/>
      <c r="K3" s="34"/>
      <c r="L3" s="33"/>
      <c r="M3" s="33"/>
      <c r="N3" s="34"/>
      <c r="O3" s="34"/>
      <c r="P3" s="34"/>
      <c r="Q3" s="34"/>
      <c r="R3" s="34"/>
      <c r="S3" s="34"/>
      <c r="T3" s="34"/>
      <c r="U3" s="34"/>
      <c r="V3" s="35" t="s">
        <v>65</v>
      </c>
      <c r="W3" s="35"/>
      <c r="X3" s="35"/>
      <c r="Y3" s="36"/>
      <c r="Z3" s="36"/>
      <c r="AB3" s="35" t="s">
        <v>66</v>
      </c>
      <c r="AC3" s="35"/>
      <c r="AD3" s="35"/>
      <c r="AE3" s="36"/>
      <c r="AF3" s="36"/>
      <c r="AH3" s="35" t="s">
        <v>56</v>
      </c>
      <c r="AI3" s="35"/>
      <c r="AJ3" s="35"/>
    </row>
    <row r="4" spans="1:36" ht="21" x14ac:dyDescent="0.4">
      <c r="A4" s="31">
        <v>1</v>
      </c>
      <c r="B4" s="37" t="str">
        <f>+[1]Spielplan!B5</f>
        <v>BV Verden</v>
      </c>
      <c r="C4" s="38"/>
      <c r="D4" s="38"/>
      <c r="E4" s="39"/>
      <c r="F4" s="37" t="str">
        <f>+[1]Spielplan!D5</f>
        <v>TSV Bassen</v>
      </c>
      <c r="G4" s="38"/>
      <c r="H4" s="38"/>
      <c r="I4" s="40"/>
      <c r="J4" s="60" t="s">
        <v>67</v>
      </c>
      <c r="K4" s="60"/>
      <c r="L4" s="60"/>
      <c r="M4" s="33"/>
      <c r="N4" s="60" t="s">
        <v>68</v>
      </c>
      <c r="O4" s="60"/>
      <c r="P4" s="60"/>
      <c r="Q4" s="34"/>
      <c r="R4" s="60" t="s">
        <v>69</v>
      </c>
      <c r="S4" s="60"/>
      <c r="T4" s="60"/>
      <c r="U4" s="34"/>
      <c r="V4" s="34" t="s">
        <v>70</v>
      </c>
      <c r="W4" s="34"/>
      <c r="X4" s="34" t="s">
        <v>71</v>
      </c>
      <c r="Y4" s="41" t="s">
        <v>70</v>
      </c>
      <c r="Z4" s="41" t="s">
        <v>71</v>
      </c>
      <c r="AB4" s="34" t="s">
        <v>70</v>
      </c>
      <c r="AC4" s="34"/>
      <c r="AD4" s="34" t="s">
        <v>71</v>
      </c>
      <c r="AE4" s="41" t="s">
        <v>70</v>
      </c>
      <c r="AF4" s="41" t="s">
        <v>71</v>
      </c>
      <c r="AH4" s="34" t="s">
        <v>70</v>
      </c>
      <c r="AI4" s="34"/>
      <c r="AJ4" s="34" t="s">
        <v>71</v>
      </c>
    </row>
    <row r="5" spans="1:36" ht="21" x14ac:dyDescent="0.4">
      <c r="A5" s="42" t="s">
        <v>72</v>
      </c>
      <c r="B5" s="43" t="s">
        <v>29</v>
      </c>
      <c r="C5" s="44" t="s">
        <v>73</v>
      </c>
      <c r="D5" s="45" t="s">
        <v>27</v>
      </c>
      <c r="E5" s="32" t="s">
        <v>74</v>
      </c>
      <c r="F5" s="43" t="s">
        <v>46</v>
      </c>
      <c r="G5" s="44" t="s">
        <v>73</v>
      </c>
      <c r="H5" s="45" t="s">
        <v>47</v>
      </c>
      <c r="I5" s="40"/>
      <c r="J5" s="46">
        <v>21</v>
      </c>
      <c r="K5" s="46" t="s">
        <v>58</v>
      </c>
      <c r="L5" s="46">
        <v>9</v>
      </c>
      <c r="M5" s="32"/>
      <c r="N5" s="46">
        <v>21</v>
      </c>
      <c r="O5" s="46" t="s">
        <v>58</v>
      </c>
      <c r="P5" s="46">
        <v>10</v>
      </c>
      <c r="R5" s="46"/>
      <c r="S5" s="46" t="s">
        <v>58</v>
      </c>
      <c r="T5" s="46"/>
      <c r="V5" s="46">
        <f>SUM(J5,N5,R5)</f>
        <v>42</v>
      </c>
      <c r="W5" s="46" t="s">
        <v>58</v>
      </c>
      <c r="X5" s="46">
        <f>SUM(L5,P5,T5)</f>
        <v>19</v>
      </c>
      <c r="Y5" s="47">
        <f>V5-X5</f>
        <v>23</v>
      </c>
      <c r="Z5" s="47">
        <f>X5-V5</f>
        <v>-23</v>
      </c>
      <c r="AB5" s="46">
        <f>IF(J5&gt;L5,"1","0")+IF(N5&gt;P5,"1","0")+IF(R5&gt;T5,"1","0")</f>
        <v>2</v>
      </c>
      <c r="AC5" s="46" t="s">
        <v>58</v>
      </c>
      <c r="AD5" s="46">
        <f>IF(L5&gt;J5,"1","0")+IF(P5&gt;N5,"1","0")+IF(T5&gt;R5,"1","0")</f>
        <v>0</v>
      </c>
      <c r="AE5" s="47">
        <f>AB5-AD5</f>
        <v>2</v>
      </c>
      <c r="AF5" s="47">
        <f>AD5-AB5</f>
        <v>-2</v>
      </c>
      <c r="AH5" s="46" t="str">
        <f>IF(AB5&gt;AD5,"1","0")</f>
        <v>1</v>
      </c>
      <c r="AI5" s="46" t="s">
        <v>58</v>
      </c>
      <c r="AJ5" s="46">
        <f>IF(AD5&gt;AB5,1,0)</f>
        <v>0</v>
      </c>
    </row>
    <row r="6" spans="1:36" ht="21" x14ac:dyDescent="0.4">
      <c r="A6" s="42" t="s">
        <v>75</v>
      </c>
      <c r="B6" s="43" t="s">
        <v>28</v>
      </c>
      <c r="C6" s="44" t="s">
        <v>73</v>
      </c>
      <c r="D6" s="45" t="s">
        <v>31</v>
      </c>
      <c r="E6" s="32" t="s">
        <v>74</v>
      </c>
      <c r="F6" s="43" t="s">
        <v>49</v>
      </c>
      <c r="G6" s="44" t="s">
        <v>73</v>
      </c>
      <c r="H6" s="45" t="s">
        <v>39</v>
      </c>
      <c r="I6" s="40"/>
      <c r="J6" s="46">
        <v>21</v>
      </c>
      <c r="K6" s="46" t="s">
        <v>58</v>
      </c>
      <c r="L6" s="46">
        <v>9</v>
      </c>
      <c r="M6" s="32"/>
      <c r="N6" s="46">
        <v>21</v>
      </c>
      <c r="O6" s="46" t="s">
        <v>58</v>
      </c>
      <c r="P6" s="46">
        <v>16</v>
      </c>
      <c r="R6" s="46"/>
      <c r="S6" s="46" t="s">
        <v>58</v>
      </c>
      <c r="T6" s="46"/>
      <c r="V6" s="46">
        <f t="shared" ref="V6:V12" si="0">SUM(J6,N6,R6)</f>
        <v>42</v>
      </c>
      <c r="W6" s="46" t="s">
        <v>58</v>
      </c>
      <c r="X6" s="46">
        <f t="shared" ref="X6:X12" si="1">SUM(L6,P6,T6)</f>
        <v>25</v>
      </c>
      <c r="Y6" s="47">
        <f t="shared" ref="Y6:Y37" si="2">V6-X6</f>
        <v>17</v>
      </c>
      <c r="Z6" s="47">
        <f t="shared" ref="Y6:Z13" si="3">X6-V6</f>
        <v>-17</v>
      </c>
      <c r="AB6" s="46">
        <f>IF(J6&gt;L6,"1","0")+IF(N6&gt;P6,"1","0")+IF(R6&gt;T6,"1","0")</f>
        <v>2</v>
      </c>
      <c r="AC6" s="46" t="s">
        <v>58</v>
      </c>
      <c r="AD6" s="46">
        <f>IF(L6&gt;J6,"1","0")+IF(P6&gt;N6,"1","0")+IF(T6&gt;R6,"1","0")</f>
        <v>0</v>
      </c>
      <c r="AE6" s="47">
        <f t="shared" ref="AE6:AE13" si="4">AB6-AD6</f>
        <v>2</v>
      </c>
      <c r="AF6" s="47">
        <f t="shared" ref="AF6:AF13" si="5">AD6-AB6</f>
        <v>-2</v>
      </c>
      <c r="AH6" s="46" t="str">
        <f>IF(AB6&gt;AD6,"1","0")</f>
        <v>1</v>
      </c>
      <c r="AI6" s="46" t="s">
        <v>58</v>
      </c>
      <c r="AJ6" s="46">
        <f>IF(AD6&gt;AB6,1,0)</f>
        <v>0</v>
      </c>
    </row>
    <row r="7" spans="1:36" ht="21" x14ac:dyDescent="0.4">
      <c r="A7" s="42" t="s">
        <v>76</v>
      </c>
      <c r="B7" s="43" t="s">
        <v>12</v>
      </c>
      <c r="C7" s="44" t="s">
        <v>73</v>
      </c>
      <c r="D7" s="45" t="s">
        <v>18</v>
      </c>
      <c r="E7" s="32" t="s">
        <v>74</v>
      </c>
      <c r="F7" s="43" t="s">
        <v>16</v>
      </c>
      <c r="G7" s="44" t="s">
        <v>73</v>
      </c>
      <c r="H7" s="45" t="s">
        <v>13</v>
      </c>
      <c r="I7" s="40"/>
      <c r="J7" s="46">
        <v>16</v>
      </c>
      <c r="K7" s="46" t="s">
        <v>58</v>
      </c>
      <c r="L7" s="46">
        <v>21</v>
      </c>
      <c r="M7" s="32"/>
      <c r="N7" s="46">
        <v>17</v>
      </c>
      <c r="O7" s="46" t="s">
        <v>58</v>
      </c>
      <c r="P7" s="46">
        <v>21</v>
      </c>
      <c r="R7" s="46"/>
      <c r="S7" s="46" t="s">
        <v>58</v>
      </c>
      <c r="T7" s="46"/>
      <c r="V7" s="46">
        <f t="shared" si="0"/>
        <v>33</v>
      </c>
      <c r="W7" s="46" t="s">
        <v>58</v>
      </c>
      <c r="X7" s="46">
        <f t="shared" si="1"/>
        <v>42</v>
      </c>
      <c r="Y7" s="47">
        <f t="shared" si="2"/>
        <v>-9</v>
      </c>
      <c r="Z7" s="47">
        <f t="shared" si="3"/>
        <v>9</v>
      </c>
      <c r="AB7" s="46">
        <f t="shared" ref="AB7:AB12" si="6">IF(J7&gt;L7,"1","0")+IF(N7&gt;P7,"1","0")+IF(R7&gt;T7,"1","0")</f>
        <v>0</v>
      </c>
      <c r="AC7" s="46" t="s">
        <v>58</v>
      </c>
      <c r="AD7" s="46">
        <f t="shared" ref="AD7:AD12" si="7">IF(L7&gt;J7,"1","0")+IF(P7&gt;N7,"1","0")+IF(T7&gt;R7,"1","0")</f>
        <v>2</v>
      </c>
      <c r="AE7" s="47">
        <f t="shared" si="4"/>
        <v>-2</v>
      </c>
      <c r="AF7" s="47">
        <f t="shared" si="5"/>
        <v>2</v>
      </c>
      <c r="AH7" s="46" t="str">
        <f t="shared" ref="AH7:AH12" si="8">IF(AB7&gt;AD7,"1","0")</f>
        <v>0</v>
      </c>
      <c r="AI7" s="46" t="s">
        <v>58</v>
      </c>
      <c r="AJ7" s="46">
        <f t="shared" ref="AJ7:AJ12" si="9">IF(AD7&gt;AB7,1,0)</f>
        <v>1</v>
      </c>
    </row>
    <row r="8" spans="1:36" ht="21" x14ac:dyDescent="0.4">
      <c r="A8" s="42" t="s">
        <v>77</v>
      </c>
      <c r="B8" s="43" t="s">
        <v>29</v>
      </c>
      <c r="C8" s="44" t="s">
        <v>73</v>
      </c>
      <c r="D8" s="45"/>
      <c r="E8" s="32" t="s">
        <v>74</v>
      </c>
      <c r="F8" s="43" t="s">
        <v>47</v>
      </c>
      <c r="G8" s="44" t="s">
        <v>73</v>
      </c>
      <c r="H8" s="45"/>
      <c r="I8" s="40"/>
      <c r="J8" s="46">
        <v>21</v>
      </c>
      <c r="K8" s="46" t="s">
        <v>58</v>
      </c>
      <c r="L8" s="46">
        <v>13</v>
      </c>
      <c r="M8" s="32"/>
      <c r="N8" s="46">
        <v>21</v>
      </c>
      <c r="O8" s="46" t="s">
        <v>58</v>
      </c>
      <c r="P8" s="46">
        <v>12</v>
      </c>
      <c r="R8" s="46"/>
      <c r="S8" s="46" t="s">
        <v>58</v>
      </c>
      <c r="T8" s="46"/>
      <c r="V8" s="46">
        <f t="shared" si="0"/>
        <v>42</v>
      </c>
      <c r="W8" s="46" t="s">
        <v>58</v>
      </c>
      <c r="X8" s="46">
        <f t="shared" si="1"/>
        <v>25</v>
      </c>
      <c r="Y8" s="47">
        <f t="shared" si="2"/>
        <v>17</v>
      </c>
      <c r="Z8" s="47">
        <f t="shared" si="3"/>
        <v>-17</v>
      </c>
      <c r="AB8" s="46">
        <f t="shared" si="6"/>
        <v>2</v>
      </c>
      <c r="AC8" s="46" t="s">
        <v>58</v>
      </c>
      <c r="AD8" s="46">
        <f t="shared" si="7"/>
        <v>0</v>
      </c>
      <c r="AE8" s="47">
        <f t="shared" si="4"/>
        <v>2</v>
      </c>
      <c r="AF8" s="47">
        <f t="shared" si="5"/>
        <v>-2</v>
      </c>
      <c r="AH8" s="46" t="str">
        <f t="shared" si="8"/>
        <v>1</v>
      </c>
      <c r="AI8" s="46" t="s">
        <v>58</v>
      </c>
      <c r="AJ8" s="46">
        <f t="shared" si="9"/>
        <v>0</v>
      </c>
    </row>
    <row r="9" spans="1:36" ht="21" x14ac:dyDescent="0.4">
      <c r="A9" s="42" t="s">
        <v>78</v>
      </c>
      <c r="B9" s="43" t="s">
        <v>31</v>
      </c>
      <c r="C9" s="44" t="s">
        <v>73</v>
      </c>
      <c r="D9" s="45"/>
      <c r="E9" s="32" t="s">
        <v>74</v>
      </c>
      <c r="F9" s="43" t="s">
        <v>39</v>
      </c>
      <c r="G9" s="44" t="s">
        <v>73</v>
      </c>
      <c r="H9" s="45"/>
      <c r="I9" s="40"/>
      <c r="J9" s="46">
        <v>20</v>
      </c>
      <c r="K9" s="46" t="s">
        <v>58</v>
      </c>
      <c r="L9" s="46">
        <v>22</v>
      </c>
      <c r="M9" s="32"/>
      <c r="N9" s="46">
        <v>17</v>
      </c>
      <c r="O9" s="46" t="s">
        <v>58</v>
      </c>
      <c r="P9" s="46">
        <v>21</v>
      </c>
      <c r="R9" s="46"/>
      <c r="S9" s="46" t="s">
        <v>58</v>
      </c>
      <c r="T9" s="46"/>
      <c r="V9" s="46">
        <f t="shared" si="0"/>
        <v>37</v>
      </c>
      <c r="W9" s="46" t="s">
        <v>58</v>
      </c>
      <c r="X9" s="46">
        <f t="shared" si="1"/>
        <v>43</v>
      </c>
      <c r="Y9" s="47">
        <f t="shared" si="2"/>
        <v>-6</v>
      </c>
      <c r="Z9" s="47">
        <f t="shared" si="3"/>
        <v>6</v>
      </c>
      <c r="AB9" s="46">
        <f t="shared" si="6"/>
        <v>0</v>
      </c>
      <c r="AC9" s="46" t="s">
        <v>58</v>
      </c>
      <c r="AD9" s="46">
        <f t="shared" si="7"/>
        <v>2</v>
      </c>
      <c r="AE9" s="47">
        <f t="shared" si="4"/>
        <v>-2</v>
      </c>
      <c r="AF9" s="47">
        <f t="shared" si="5"/>
        <v>2</v>
      </c>
      <c r="AH9" s="46" t="str">
        <f t="shared" si="8"/>
        <v>0</v>
      </c>
      <c r="AI9" s="46" t="s">
        <v>58</v>
      </c>
      <c r="AJ9" s="46">
        <f t="shared" si="9"/>
        <v>1</v>
      </c>
    </row>
    <row r="10" spans="1:36" ht="21" x14ac:dyDescent="0.4">
      <c r="A10" s="42" t="s">
        <v>79</v>
      </c>
      <c r="B10" s="43" t="s">
        <v>27</v>
      </c>
      <c r="C10" s="44" t="s">
        <v>73</v>
      </c>
      <c r="D10" s="45"/>
      <c r="E10" s="32" t="s">
        <v>74</v>
      </c>
      <c r="F10" s="43" t="s">
        <v>49</v>
      </c>
      <c r="G10" s="44" t="s">
        <v>73</v>
      </c>
      <c r="H10" s="45"/>
      <c r="I10" s="40"/>
      <c r="J10" s="46">
        <v>21</v>
      </c>
      <c r="K10" s="46" t="s">
        <v>58</v>
      </c>
      <c r="L10" s="46">
        <v>5</v>
      </c>
      <c r="M10" s="32"/>
      <c r="N10" s="46">
        <v>21</v>
      </c>
      <c r="O10" s="46" t="s">
        <v>58</v>
      </c>
      <c r="P10" s="46">
        <v>12</v>
      </c>
      <c r="R10" s="46"/>
      <c r="S10" s="46" t="s">
        <v>58</v>
      </c>
      <c r="T10" s="46"/>
      <c r="V10" s="46">
        <f t="shared" si="0"/>
        <v>42</v>
      </c>
      <c r="W10" s="46" t="s">
        <v>58</v>
      </c>
      <c r="X10" s="46">
        <f t="shared" si="1"/>
        <v>17</v>
      </c>
      <c r="Y10" s="47">
        <f t="shared" si="2"/>
        <v>25</v>
      </c>
      <c r="Z10" s="47">
        <f t="shared" si="3"/>
        <v>-25</v>
      </c>
      <c r="AB10" s="46">
        <f t="shared" si="6"/>
        <v>2</v>
      </c>
      <c r="AC10" s="46" t="s">
        <v>58</v>
      </c>
      <c r="AD10" s="46">
        <f t="shared" si="7"/>
        <v>0</v>
      </c>
      <c r="AE10" s="47">
        <f t="shared" si="4"/>
        <v>2</v>
      </c>
      <c r="AF10" s="47">
        <f t="shared" si="5"/>
        <v>-2</v>
      </c>
      <c r="AH10" s="46" t="str">
        <f t="shared" si="8"/>
        <v>1</v>
      </c>
      <c r="AI10" s="46" t="s">
        <v>58</v>
      </c>
      <c r="AJ10" s="46">
        <f t="shared" si="9"/>
        <v>0</v>
      </c>
    </row>
    <row r="11" spans="1:36" ht="21" x14ac:dyDescent="0.4">
      <c r="A11" s="42" t="s">
        <v>80</v>
      </c>
      <c r="B11" s="43" t="s">
        <v>18</v>
      </c>
      <c r="C11" s="44" t="s">
        <v>73</v>
      </c>
      <c r="D11" s="45"/>
      <c r="E11" s="32" t="s">
        <v>74</v>
      </c>
      <c r="F11" s="43" t="s">
        <v>13</v>
      </c>
      <c r="G11" s="44" t="s">
        <v>73</v>
      </c>
      <c r="H11" s="45"/>
      <c r="I11" s="40"/>
      <c r="J11" s="46">
        <v>15</v>
      </c>
      <c r="K11" s="46" t="s">
        <v>58</v>
      </c>
      <c r="L11" s="46">
        <v>21</v>
      </c>
      <c r="M11" s="32"/>
      <c r="N11" s="46">
        <v>22</v>
      </c>
      <c r="O11" s="46" t="s">
        <v>58</v>
      </c>
      <c r="P11" s="46">
        <v>20</v>
      </c>
      <c r="R11" s="46">
        <v>22</v>
      </c>
      <c r="S11" s="46" t="s">
        <v>58</v>
      </c>
      <c r="T11" s="46">
        <v>24</v>
      </c>
      <c r="V11" s="46">
        <f t="shared" si="0"/>
        <v>59</v>
      </c>
      <c r="W11" s="46" t="s">
        <v>58</v>
      </c>
      <c r="X11" s="46">
        <f t="shared" si="1"/>
        <v>65</v>
      </c>
      <c r="Y11" s="47">
        <f t="shared" si="2"/>
        <v>-6</v>
      </c>
      <c r="Z11" s="47">
        <f t="shared" si="3"/>
        <v>6</v>
      </c>
      <c r="AB11" s="46">
        <f t="shared" si="6"/>
        <v>1</v>
      </c>
      <c r="AC11" s="46" t="s">
        <v>58</v>
      </c>
      <c r="AD11" s="46">
        <f t="shared" si="7"/>
        <v>2</v>
      </c>
      <c r="AE11" s="47">
        <f t="shared" si="4"/>
        <v>-1</v>
      </c>
      <c r="AF11" s="47">
        <f t="shared" si="5"/>
        <v>1</v>
      </c>
      <c r="AH11" s="46" t="str">
        <f t="shared" si="8"/>
        <v>0</v>
      </c>
      <c r="AI11" s="46" t="s">
        <v>58</v>
      </c>
      <c r="AJ11" s="46">
        <f t="shared" si="9"/>
        <v>1</v>
      </c>
    </row>
    <row r="12" spans="1:36" ht="21" x14ac:dyDescent="0.4">
      <c r="A12" s="42" t="s">
        <v>81</v>
      </c>
      <c r="B12" s="43" t="s">
        <v>28</v>
      </c>
      <c r="C12" s="44" t="s">
        <v>73</v>
      </c>
      <c r="D12" s="45" t="s">
        <v>12</v>
      </c>
      <c r="E12" s="32" t="s">
        <v>74</v>
      </c>
      <c r="F12" s="43" t="s">
        <v>16</v>
      </c>
      <c r="G12" s="44" t="s">
        <v>73</v>
      </c>
      <c r="H12" s="45" t="s">
        <v>46</v>
      </c>
      <c r="I12" s="40"/>
      <c r="J12" s="46">
        <v>21</v>
      </c>
      <c r="K12" s="46" t="s">
        <v>58</v>
      </c>
      <c r="L12" s="46">
        <v>13</v>
      </c>
      <c r="M12" s="32"/>
      <c r="N12" s="46">
        <v>21</v>
      </c>
      <c r="O12" s="46" t="s">
        <v>58</v>
      </c>
      <c r="P12" s="46">
        <v>19</v>
      </c>
      <c r="R12" s="46"/>
      <c r="S12" s="46" t="s">
        <v>58</v>
      </c>
      <c r="T12" s="46"/>
      <c r="V12" s="46">
        <f t="shared" si="0"/>
        <v>42</v>
      </c>
      <c r="W12" s="46" t="s">
        <v>58</v>
      </c>
      <c r="X12" s="46">
        <f t="shared" si="1"/>
        <v>32</v>
      </c>
      <c r="Y12" s="47">
        <f t="shared" si="2"/>
        <v>10</v>
      </c>
      <c r="Z12" s="47">
        <f t="shared" si="3"/>
        <v>-10</v>
      </c>
      <c r="AB12" s="46">
        <f t="shared" si="6"/>
        <v>2</v>
      </c>
      <c r="AC12" s="46" t="s">
        <v>58</v>
      </c>
      <c r="AD12" s="46">
        <f t="shared" si="7"/>
        <v>0</v>
      </c>
      <c r="AE12" s="47">
        <f t="shared" si="4"/>
        <v>2</v>
      </c>
      <c r="AF12" s="47">
        <f t="shared" si="5"/>
        <v>-2</v>
      </c>
      <c r="AH12" s="46" t="str">
        <f t="shared" si="8"/>
        <v>1</v>
      </c>
      <c r="AI12" s="46" t="s">
        <v>58</v>
      </c>
      <c r="AJ12" s="46">
        <f t="shared" si="9"/>
        <v>0</v>
      </c>
    </row>
    <row r="13" spans="1:36" x14ac:dyDescent="0.3">
      <c r="C13" s="32"/>
      <c r="G13" s="32"/>
      <c r="J13" s="32"/>
      <c r="L13" s="32"/>
      <c r="M13" s="32"/>
      <c r="U13" s="32"/>
      <c r="V13" s="48">
        <f>SUM(V5:V12)</f>
        <v>339</v>
      </c>
      <c r="W13" s="48" t="s">
        <v>58</v>
      </c>
      <c r="X13" s="48">
        <f>SUM(X5:X12)</f>
        <v>268</v>
      </c>
      <c r="Y13" s="47" t="e">
        <f t="shared" si="3"/>
        <v>#VALUE!</v>
      </c>
      <c r="Z13" s="47">
        <f t="shared" si="3"/>
        <v>-71</v>
      </c>
      <c r="AB13" s="48">
        <f>+AB12+AB11+AB10+AB9+AB8+AB7+AB6+AB5</f>
        <v>11</v>
      </c>
      <c r="AC13" s="48" t="s">
        <v>58</v>
      </c>
      <c r="AD13" s="48">
        <f>+AD12+AD11+AD10+AD9+AD8+AD7+AD6+AD5</f>
        <v>6</v>
      </c>
      <c r="AE13" s="49">
        <f t="shared" si="4"/>
        <v>5</v>
      </c>
      <c r="AF13" s="47">
        <f t="shared" si="5"/>
        <v>-5</v>
      </c>
      <c r="AH13" s="48">
        <f>+AH12+AH11+AH10+AH9+AH8+AH7+AH6+AH5</f>
        <v>5</v>
      </c>
      <c r="AI13" s="48" t="s">
        <v>58</v>
      </c>
      <c r="AJ13" s="48">
        <f>+AJ12+AJ11+AJ10+AJ9+AJ8+AJ7+AJ6+AJ5</f>
        <v>3</v>
      </c>
    </row>
    <row r="14" spans="1:36" x14ac:dyDescent="0.3">
      <c r="C14" s="32"/>
      <c r="G14" s="32"/>
      <c r="J14" s="32"/>
      <c r="L14" s="32"/>
      <c r="M14" s="32"/>
      <c r="Y14" s="49"/>
      <c r="Z14" s="49"/>
      <c r="AE14" s="49"/>
      <c r="AF14" s="49"/>
    </row>
    <row r="15" spans="1:36" x14ac:dyDescent="0.3">
      <c r="C15" s="32"/>
      <c r="G15" s="32"/>
      <c r="J15" s="33"/>
      <c r="K15" s="34"/>
      <c r="L15" s="33"/>
      <c r="M15" s="33"/>
      <c r="N15" s="34"/>
      <c r="O15" s="34"/>
      <c r="P15" s="34"/>
      <c r="Q15" s="34"/>
      <c r="R15" s="34"/>
      <c r="S15" s="34"/>
      <c r="T15" s="34"/>
      <c r="U15" s="34"/>
      <c r="V15" s="35" t="s">
        <v>65</v>
      </c>
      <c r="W15" s="35"/>
      <c r="X15" s="35"/>
      <c r="Y15" s="49"/>
      <c r="Z15" s="49"/>
      <c r="AB15" s="35" t="s">
        <v>66</v>
      </c>
      <c r="AC15" s="35"/>
      <c r="AD15" s="35"/>
      <c r="AE15" s="49"/>
      <c r="AF15" s="49"/>
      <c r="AH15" s="35" t="s">
        <v>56</v>
      </c>
      <c r="AI15" s="35"/>
      <c r="AJ15" s="35"/>
    </row>
    <row r="16" spans="1:36" ht="21" x14ac:dyDescent="0.4">
      <c r="A16" s="31">
        <v>2</v>
      </c>
      <c r="B16" s="37" t="str">
        <f>+[1]Spielplan!B6</f>
        <v>MTV Riede</v>
      </c>
      <c r="C16" s="38"/>
      <c r="D16" s="38"/>
      <c r="E16" s="39"/>
      <c r="F16" s="37" t="str">
        <f>+[1]Spielplan!D6</f>
        <v>TSV Ottersberg</v>
      </c>
      <c r="G16" s="38"/>
      <c r="H16" s="38"/>
      <c r="I16" s="40"/>
      <c r="J16" s="60" t="s">
        <v>67</v>
      </c>
      <c r="K16" s="60"/>
      <c r="L16" s="60"/>
      <c r="M16" s="33"/>
      <c r="N16" s="60" t="s">
        <v>68</v>
      </c>
      <c r="O16" s="60"/>
      <c r="P16" s="60"/>
      <c r="Q16" s="34"/>
      <c r="R16" s="60" t="s">
        <v>69</v>
      </c>
      <c r="S16" s="60"/>
      <c r="T16" s="60"/>
      <c r="U16" s="34"/>
      <c r="V16" s="34" t="s">
        <v>70</v>
      </c>
      <c r="W16" s="34"/>
      <c r="X16" s="34" t="s">
        <v>71</v>
      </c>
      <c r="Y16" s="49"/>
      <c r="Z16" s="49"/>
      <c r="AB16" s="34" t="s">
        <v>70</v>
      </c>
      <c r="AC16" s="34"/>
      <c r="AD16" s="34" t="s">
        <v>71</v>
      </c>
      <c r="AE16" s="49"/>
      <c r="AF16" s="49"/>
      <c r="AH16" s="34" t="s">
        <v>70</v>
      </c>
      <c r="AI16" s="34"/>
      <c r="AJ16" s="34" t="s">
        <v>71</v>
      </c>
    </row>
    <row r="17" spans="1:36" ht="21" x14ac:dyDescent="0.4">
      <c r="A17" s="42" t="s">
        <v>72</v>
      </c>
      <c r="B17" s="43" t="s">
        <v>35</v>
      </c>
      <c r="C17" s="44" t="s">
        <v>73</v>
      </c>
      <c r="D17" s="45" t="s">
        <v>43</v>
      </c>
      <c r="E17" s="32" t="s">
        <v>74</v>
      </c>
      <c r="F17" s="43" t="s">
        <v>38</v>
      </c>
      <c r="G17" s="44" t="s">
        <v>73</v>
      </c>
      <c r="H17" s="45" t="s">
        <v>42</v>
      </c>
      <c r="I17" s="40"/>
      <c r="J17" s="46">
        <v>12</v>
      </c>
      <c r="K17" s="46" t="s">
        <v>58</v>
      </c>
      <c r="L17" s="46">
        <v>21</v>
      </c>
      <c r="M17" s="32"/>
      <c r="N17" s="46">
        <v>19</v>
      </c>
      <c r="O17" s="46" t="s">
        <v>58</v>
      </c>
      <c r="P17" s="46">
        <v>21</v>
      </c>
      <c r="R17" s="46"/>
      <c r="S17" s="46" t="s">
        <v>58</v>
      </c>
      <c r="T17" s="46"/>
      <c r="V17" s="46">
        <f t="shared" ref="V17:V24" si="10">SUM(J17,N17,R17)</f>
        <v>31</v>
      </c>
      <c r="W17" s="46" t="s">
        <v>58</v>
      </c>
      <c r="X17" s="46">
        <f t="shared" ref="X17:X24" si="11">SUM(L17,P17,T17)</f>
        <v>42</v>
      </c>
      <c r="Y17" s="49">
        <f t="shared" si="2"/>
        <v>-11</v>
      </c>
      <c r="Z17" s="47">
        <f>X17-V17</f>
        <v>11</v>
      </c>
      <c r="AB17" s="46">
        <f>IF(J17&gt;L17,"1","0")+IF(N17&gt;P17,"1","0")+IF(R17&gt;T17,"1","0")</f>
        <v>0</v>
      </c>
      <c r="AC17" s="46" t="s">
        <v>58</v>
      </c>
      <c r="AD17" s="46">
        <f>IF(L17&gt;J17,"1","0")+IF(P17&gt;N17,"1","0")+IF(T17&gt;R17,"1","0")</f>
        <v>2</v>
      </c>
      <c r="AE17" s="49">
        <f t="shared" ref="AE17:AE25" si="12">AB17-AD17</f>
        <v>-2</v>
      </c>
      <c r="AF17" s="47">
        <f>AD17-AB17</f>
        <v>2</v>
      </c>
      <c r="AH17" s="46" t="str">
        <f>IF(AB17&gt;AD17,"1","0")</f>
        <v>0</v>
      </c>
      <c r="AI17" s="46" t="s">
        <v>58</v>
      </c>
      <c r="AJ17" s="46">
        <f>IF(AD17&gt;AB17,1,0)</f>
        <v>1</v>
      </c>
    </row>
    <row r="18" spans="1:36" ht="21" x14ac:dyDescent="0.4">
      <c r="A18" s="42" t="s">
        <v>75</v>
      </c>
      <c r="B18" s="43" t="s">
        <v>25</v>
      </c>
      <c r="C18" s="44" t="s">
        <v>73</v>
      </c>
      <c r="D18" s="45" t="s">
        <v>40</v>
      </c>
      <c r="E18" s="32" t="s">
        <v>74</v>
      </c>
      <c r="F18" s="43" t="s">
        <v>45</v>
      </c>
      <c r="G18" s="44" t="s">
        <v>73</v>
      </c>
      <c r="H18" s="45" t="s">
        <v>48</v>
      </c>
      <c r="I18" s="40"/>
      <c r="J18" s="46">
        <v>21</v>
      </c>
      <c r="K18" s="46" t="s">
        <v>58</v>
      </c>
      <c r="L18" s="46">
        <v>19</v>
      </c>
      <c r="M18" s="32"/>
      <c r="N18" s="46">
        <v>21</v>
      </c>
      <c r="O18" s="46" t="s">
        <v>58</v>
      </c>
      <c r="P18" s="46">
        <v>13</v>
      </c>
      <c r="R18" s="46"/>
      <c r="S18" s="46" t="s">
        <v>58</v>
      </c>
      <c r="T18" s="46"/>
      <c r="V18" s="46">
        <f t="shared" si="10"/>
        <v>42</v>
      </c>
      <c r="W18" s="46" t="s">
        <v>58</v>
      </c>
      <c r="X18" s="46">
        <f t="shared" si="11"/>
        <v>32</v>
      </c>
      <c r="Y18" s="49">
        <f t="shared" si="2"/>
        <v>10</v>
      </c>
      <c r="Z18" s="47">
        <f t="shared" ref="Z18:Z25" si="13">X18-V18</f>
        <v>-10</v>
      </c>
      <c r="AB18" s="46">
        <f>IF(J18&gt;L18,"1","0")+IF(N18&gt;P18,"1","0")+IF(R18&gt;T18,"1","0")</f>
        <v>2</v>
      </c>
      <c r="AC18" s="46" t="s">
        <v>58</v>
      </c>
      <c r="AD18" s="46">
        <f>IF(L18&gt;J18,"1","0")+IF(P18&gt;N18,"1","0")+IF(T18&gt;R18,"1","0")</f>
        <v>0</v>
      </c>
      <c r="AE18" s="49">
        <f t="shared" si="12"/>
        <v>2</v>
      </c>
      <c r="AF18" s="47">
        <f t="shared" ref="AF18:AF25" si="14">AD18-AB18</f>
        <v>-2</v>
      </c>
      <c r="AH18" s="46" t="str">
        <f>IF(AB18&gt;AD18,"1","0")</f>
        <v>1</v>
      </c>
      <c r="AI18" s="46" t="s">
        <v>58</v>
      </c>
      <c r="AJ18" s="46">
        <f>IF(AD18&gt;AB18,1,0)</f>
        <v>0</v>
      </c>
    </row>
    <row r="19" spans="1:36" ht="21" x14ac:dyDescent="0.4">
      <c r="A19" s="42" t="s">
        <v>76</v>
      </c>
      <c r="B19" s="43" t="s">
        <v>9</v>
      </c>
      <c r="C19" s="44" t="s">
        <v>73</v>
      </c>
      <c r="D19" s="45" t="s">
        <v>10</v>
      </c>
      <c r="E19" s="32" t="s">
        <v>74</v>
      </c>
      <c r="F19" s="43" t="s">
        <v>19</v>
      </c>
      <c r="G19" s="44" t="s">
        <v>73</v>
      </c>
      <c r="H19" s="45" t="s">
        <v>17</v>
      </c>
      <c r="I19" s="40"/>
      <c r="J19" s="46">
        <v>21</v>
      </c>
      <c r="K19" s="46" t="s">
        <v>58</v>
      </c>
      <c r="L19" s="46">
        <v>8</v>
      </c>
      <c r="M19" s="32"/>
      <c r="N19" s="46">
        <v>21</v>
      </c>
      <c r="O19" s="46" t="s">
        <v>58</v>
      </c>
      <c r="P19" s="46">
        <v>19</v>
      </c>
      <c r="R19" s="46"/>
      <c r="S19" s="46" t="s">
        <v>58</v>
      </c>
      <c r="T19" s="46"/>
      <c r="V19" s="46">
        <f t="shared" si="10"/>
        <v>42</v>
      </c>
      <c r="W19" s="46" t="s">
        <v>58</v>
      </c>
      <c r="X19" s="46">
        <f t="shared" si="11"/>
        <v>27</v>
      </c>
      <c r="Y19" s="49">
        <f t="shared" si="2"/>
        <v>15</v>
      </c>
      <c r="Z19" s="47">
        <f t="shared" si="13"/>
        <v>-15</v>
      </c>
      <c r="AB19" s="46">
        <f t="shared" ref="AB19:AB24" si="15">IF(J19&gt;L19,"1","0")+IF(N19&gt;P19,"1","0")+IF(R19&gt;T19,"1","0")</f>
        <v>2</v>
      </c>
      <c r="AC19" s="46" t="s">
        <v>58</v>
      </c>
      <c r="AD19" s="46">
        <f t="shared" ref="AD19:AD24" si="16">IF(L19&gt;J19,"1","0")+IF(P19&gt;N19,"1","0")+IF(T19&gt;R19,"1","0")</f>
        <v>0</v>
      </c>
      <c r="AE19" s="49">
        <f t="shared" si="12"/>
        <v>2</v>
      </c>
      <c r="AF19" s="47">
        <f t="shared" si="14"/>
        <v>-2</v>
      </c>
      <c r="AH19" s="46" t="str">
        <f t="shared" ref="AH19:AH24" si="17">IF(AB19&gt;AD19,"1","0")</f>
        <v>1</v>
      </c>
      <c r="AI19" s="46" t="s">
        <v>58</v>
      </c>
      <c r="AJ19" s="46">
        <f t="shared" ref="AJ19:AJ24" si="18">IF(AD19&gt;AB19,1,0)</f>
        <v>0</v>
      </c>
    </row>
    <row r="20" spans="1:36" ht="21" x14ac:dyDescent="0.4">
      <c r="A20" s="42" t="s">
        <v>77</v>
      </c>
      <c r="B20" s="43" t="s">
        <v>35</v>
      </c>
      <c r="C20" s="44" t="s">
        <v>73</v>
      </c>
      <c r="D20" s="45"/>
      <c r="E20" s="32" t="s">
        <v>74</v>
      </c>
      <c r="F20" s="43" t="s">
        <v>42</v>
      </c>
      <c r="G20" s="44" t="s">
        <v>73</v>
      </c>
      <c r="H20" s="45"/>
      <c r="I20" s="40"/>
      <c r="J20" s="46">
        <v>21</v>
      </c>
      <c r="K20" s="46" t="s">
        <v>58</v>
      </c>
      <c r="L20" s="46">
        <v>9</v>
      </c>
      <c r="M20" s="32"/>
      <c r="N20" s="46">
        <v>21</v>
      </c>
      <c r="O20" s="46" t="s">
        <v>58</v>
      </c>
      <c r="P20" s="46">
        <v>18</v>
      </c>
      <c r="R20" s="46"/>
      <c r="S20" s="46" t="s">
        <v>58</v>
      </c>
      <c r="T20" s="46"/>
      <c r="V20" s="46">
        <f t="shared" si="10"/>
        <v>42</v>
      </c>
      <c r="W20" s="46" t="s">
        <v>58</v>
      </c>
      <c r="X20" s="46">
        <f t="shared" si="11"/>
        <v>27</v>
      </c>
      <c r="Y20" s="49">
        <f t="shared" si="2"/>
        <v>15</v>
      </c>
      <c r="Z20" s="47">
        <f t="shared" si="13"/>
        <v>-15</v>
      </c>
      <c r="AB20" s="46">
        <f t="shared" si="15"/>
        <v>2</v>
      </c>
      <c r="AC20" s="46" t="s">
        <v>58</v>
      </c>
      <c r="AD20" s="46">
        <f t="shared" si="16"/>
        <v>0</v>
      </c>
      <c r="AE20" s="49">
        <f t="shared" si="12"/>
        <v>2</v>
      </c>
      <c r="AF20" s="47">
        <f t="shared" si="14"/>
        <v>-2</v>
      </c>
      <c r="AH20" s="46" t="str">
        <f t="shared" si="17"/>
        <v>1</v>
      </c>
      <c r="AI20" s="46" t="s">
        <v>58</v>
      </c>
      <c r="AJ20" s="46">
        <f t="shared" si="18"/>
        <v>0</v>
      </c>
    </row>
    <row r="21" spans="1:36" ht="21" x14ac:dyDescent="0.4">
      <c r="A21" s="42" t="s">
        <v>78</v>
      </c>
      <c r="B21" s="43" t="s">
        <v>30</v>
      </c>
      <c r="C21" s="44" t="s">
        <v>73</v>
      </c>
      <c r="D21" s="45"/>
      <c r="E21" s="32" t="s">
        <v>74</v>
      </c>
      <c r="F21" s="43" t="s">
        <v>38</v>
      </c>
      <c r="G21" s="44" t="s">
        <v>73</v>
      </c>
      <c r="H21" s="45"/>
      <c r="I21" s="40"/>
      <c r="J21" s="46">
        <v>21</v>
      </c>
      <c r="K21" s="46" t="s">
        <v>58</v>
      </c>
      <c r="L21" s="46">
        <v>8</v>
      </c>
      <c r="M21" s="32"/>
      <c r="N21" s="46">
        <v>21</v>
      </c>
      <c r="O21" s="46" t="s">
        <v>58</v>
      </c>
      <c r="P21" s="46">
        <v>15</v>
      </c>
      <c r="R21" s="46"/>
      <c r="S21" s="46" t="s">
        <v>58</v>
      </c>
      <c r="T21" s="46"/>
      <c r="V21" s="46">
        <f t="shared" si="10"/>
        <v>42</v>
      </c>
      <c r="W21" s="46" t="s">
        <v>58</v>
      </c>
      <c r="X21" s="46">
        <f t="shared" si="11"/>
        <v>23</v>
      </c>
      <c r="Y21" s="49">
        <f t="shared" si="2"/>
        <v>19</v>
      </c>
      <c r="Z21" s="47">
        <f t="shared" si="13"/>
        <v>-19</v>
      </c>
      <c r="AB21" s="46">
        <f t="shared" si="15"/>
        <v>2</v>
      </c>
      <c r="AC21" s="46" t="s">
        <v>58</v>
      </c>
      <c r="AD21" s="46">
        <f t="shared" si="16"/>
        <v>0</v>
      </c>
      <c r="AE21" s="49">
        <f t="shared" si="12"/>
        <v>2</v>
      </c>
      <c r="AF21" s="47">
        <f t="shared" si="14"/>
        <v>-2</v>
      </c>
      <c r="AH21" s="46" t="str">
        <f t="shared" si="17"/>
        <v>1</v>
      </c>
      <c r="AI21" s="46" t="s">
        <v>58</v>
      </c>
      <c r="AJ21" s="46">
        <f t="shared" si="18"/>
        <v>0</v>
      </c>
    </row>
    <row r="22" spans="1:36" ht="21" x14ac:dyDescent="0.4">
      <c r="A22" s="42" t="s">
        <v>79</v>
      </c>
      <c r="B22" s="43" t="s">
        <v>25</v>
      </c>
      <c r="C22" s="44" t="s">
        <v>73</v>
      </c>
      <c r="D22" s="45"/>
      <c r="E22" s="32" t="s">
        <v>74</v>
      </c>
      <c r="F22" s="43" t="s">
        <v>45</v>
      </c>
      <c r="G22" s="44" t="s">
        <v>73</v>
      </c>
      <c r="H22" s="45"/>
      <c r="I22" s="40"/>
      <c r="J22" s="46">
        <v>21</v>
      </c>
      <c r="K22" s="46" t="s">
        <v>58</v>
      </c>
      <c r="L22" s="46">
        <v>15</v>
      </c>
      <c r="M22" s="32"/>
      <c r="N22" s="46">
        <v>21</v>
      </c>
      <c r="O22" s="46" t="s">
        <v>58</v>
      </c>
      <c r="P22" s="46">
        <v>14</v>
      </c>
      <c r="R22" s="46"/>
      <c r="S22" s="46" t="s">
        <v>58</v>
      </c>
      <c r="T22" s="46"/>
      <c r="V22" s="46">
        <f t="shared" si="10"/>
        <v>42</v>
      </c>
      <c r="W22" s="46" t="s">
        <v>58</v>
      </c>
      <c r="X22" s="46">
        <f t="shared" si="11"/>
        <v>29</v>
      </c>
      <c r="Y22" s="49">
        <f t="shared" si="2"/>
        <v>13</v>
      </c>
      <c r="Z22" s="47">
        <f t="shared" si="13"/>
        <v>-13</v>
      </c>
      <c r="AB22" s="46">
        <f t="shared" si="15"/>
        <v>2</v>
      </c>
      <c r="AC22" s="46" t="s">
        <v>58</v>
      </c>
      <c r="AD22" s="46">
        <f t="shared" si="16"/>
        <v>0</v>
      </c>
      <c r="AE22" s="49">
        <f t="shared" si="12"/>
        <v>2</v>
      </c>
      <c r="AF22" s="47">
        <f t="shared" si="14"/>
        <v>-2</v>
      </c>
      <c r="AH22" s="46" t="str">
        <f t="shared" si="17"/>
        <v>1</v>
      </c>
      <c r="AI22" s="46" t="s">
        <v>58</v>
      </c>
      <c r="AJ22" s="46">
        <f t="shared" si="18"/>
        <v>0</v>
      </c>
    </row>
    <row r="23" spans="1:36" ht="21" x14ac:dyDescent="0.4">
      <c r="A23" s="42" t="s">
        <v>80</v>
      </c>
      <c r="B23" s="43" t="s">
        <v>9</v>
      </c>
      <c r="C23" s="44" t="s">
        <v>73</v>
      </c>
      <c r="D23" s="45"/>
      <c r="E23" s="32" t="s">
        <v>74</v>
      </c>
      <c r="F23" s="43" t="s">
        <v>17</v>
      </c>
      <c r="G23" s="44" t="s">
        <v>73</v>
      </c>
      <c r="H23" s="45"/>
      <c r="I23" s="40"/>
      <c r="J23" s="46">
        <v>21</v>
      </c>
      <c r="K23" s="46" t="s">
        <v>58</v>
      </c>
      <c r="L23" s="46">
        <v>8</v>
      </c>
      <c r="M23" s="32"/>
      <c r="N23" s="46">
        <v>21</v>
      </c>
      <c r="O23" s="46" t="s">
        <v>58</v>
      </c>
      <c r="P23" s="46">
        <v>2</v>
      </c>
      <c r="R23" s="46"/>
      <c r="S23" s="46" t="s">
        <v>58</v>
      </c>
      <c r="T23" s="46"/>
      <c r="V23" s="46">
        <f t="shared" si="10"/>
        <v>42</v>
      </c>
      <c r="W23" s="46" t="s">
        <v>58</v>
      </c>
      <c r="X23" s="46">
        <f t="shared" si="11"/>
        <v>10</v>
      </c>
      <c r="Y23" s="49">
        <f t="shared" si="2"/>
        <v>32</v>
      </c>
      <c r="Z23" s="47">
        <f t="shared" si="13"/>
        <v>-32</v>
      </c>
      <c r="AB23" s="46">
        <f t="shared" si="15"/>
        <v>2</v>
      </c>
      <c r="AC23" s="46" t="s">
        <v>58</v>
      </c>
      <c r="AD23" s="46">
        <f t="shared" si="16"/>
        <v>0</v>
      </c>
      <c r="AE23" s="49">
        <f t="shared" si="12"/>
        <v>2</v>
      </c>
      <c r="AF23" s="47">
        <f t="shared" si="14"/>
        <v>-2</v>
      </c>
      <c r="AH23" s="46" t="str">
        <f t="shared" si="17"/>
        <v>1</v>
      </c>
      <c r="AI23" s="46" t="s">
        <v>58</v>
      </c>
      <c r="AJ23" s="46">
        <f t="shared" si="18"/>
        <v>0</v>
      </c>
    </row>
    <row r="24" spans="1:36" ht="21" x14ac:dyDescent="0.4">
      <c r="A24" s="42" t="s">
        <v>81</v>
      </c>
      <c r="B24" s="43" t="s">
        <v>30</v>
      </c>
      <c r="C24" s="44" t="s">
        <v>73</v>
      </c>
      <c r="D24" s="45" t="s">
        <v>10</v>
      </c>
      <c r="E24" s="32" t="s">
        <v>74</v>
      </c>
      <c r="F24" s="43" t="s">
        <v>19</v>
      </c>
      <c r="G24" s="44" t="s">
        <v>73</v>
      </c>
      <c r="H24" s="45" t="s">
        <v>48</v>
      </c>
      <c r="I24" s="40"/>
      <c r="J24" s="46">
        <v>21</v>
      </c>
      <c r="K24" s="46" t="s">
        <v>58</v>
      </c>
      <c r="L24" s="46">
        <v>7</v>
      </c>
      <c r="M24" s="32"/>
      <c r="N24" s="46">
        <v>21</v>
      </c>
      <c r="O24" s="46" t="s">
        <v>58</v>
      </c>
      <c r="P24" s="46">
        <v>10</v>
      </c>
      <c r="R24" s="46"/>
      <c r="S24" s="46" t="s">
        <v>58</v>
      </c>
      <c r="T24" s="46"/>
      <c r="V24" s="46">
        <f t="shared" si="10"/>
        <v>42</v>
      </c>
      <c r="W24" s="46" t="s">
        <v>58</v>
      </c>
      <c r="X24" s="46">
        <f t="shared" si="11"/>
        <v>17</v>
      </c>
      <c r="Y24" s="49">
        <f t="shared" si="2"/>
        <v>25</v>
      </c>
      <c r="Z24" s="47">
        <f t="shared" si="13"/>
        <v>-25</v>
      </c>
      <c r="AB24" s="46">
        <f t="shared" si="15"/>
        <v>2</v>
      </c>
      <c r="AC24" s="46" t="s">
        <v>58</v>
      </c>
      <c r="AD24" s="46">
        <f t="shared" si="16"/>
        <v>0</v>
      </c>
      <c r="AE24" s="49">
        <f t="shared" si="12"/>
        <v>2</v>
      </c>
      <c r="AF24" s="47">
        <f t="shared" si="14"/>
        <v>-2</v>
      </c>
      <c r="AH24" s="46" t="str">
        <f t="shared" si="17"/>
        <v>1</v>
      </c>
      <c r="AI24" s="46" t="s">
        <v>58</v>
      </c>
      <c r="AJ24" s="46">
        <f t="shared" si="18"/>
        <v>0</v>
      </c>
    </row>
    <row r="25" spans="1:36" x14ac:dyDescent="0.3">
      <c r="C25" s="32"/>
      <c r="G25" s="32"/>
      <c r="U25" s="32"/>
      <c r="V25" s="48">
        <f>SUM(V17:V24)</f>
        <v>325</v>
      </c>
      <c r="W25" s="48" t="s">
        <v>58</v>
      </c>
      <c r="X25" s="48">
        <f>SUM(X17:X24)</f>
        <v>207</v>
      </c>
      <c r="Y25" s="49">
        <f t="shared" si="2"/>
        <v>118</v>
      </c>
      <c r="Z25" s="47">
        <f t="shared" si="13"/>
        <v>-118</v>
      </c>
      <c r="AB25" s="48">
        <f>+AB24+AB23+AB22+AB21+AB20+AB19+AB18+AB17</f>
        <v>14</v>
      </c>
      <c r="AC25" s="48" t="s">
        <v>58</v>
      </c>
      <c r="AD25" s="48">
        <f>+AD24+AD23+AD22+AD21+AD20+AD19+AD18+AD17</f>
        <v>2</v>
      </c>
      <c r="AE25" s="49">
        <f t="shared" si="12"/>
        <v>12</v>
      </c>
      <c r="AF25" s="47">
        <f t="shared" si="14"/>
        <v>-12</v>
      </c>
      <c r="AH25" s="48">
        <f>+AH24+AH23+AH22+AH21+AH20+AH19+AH18+AH17</f>
        <v>7</v>
      </c>
      <c r="AI25" s="48" t="s">
        <v>58</v>
      </c>
      <c r="AJ25" s="48">
        <f>+AJ24+AJ23+AJ22+AJ21+AJ20+AJ19+AJ18+AJ17</f>
        <v>1</v>
      </c>
    </row>
    <row r="26" spans="1:36" x14ac:dyDescent="0.3">
      <c r="C26" s="32"/>
      <c r="G26" s="32"/>
      <c r="J26" s="32"/>
      <c r="L26" s="32"/>
      <c r="M26" s="32"/>
      <c r="Y26" s="49"/>
      <c r="Z26" s="49"/>
      <c r="AE26" s="49"/>
      <c r="AF26" s="49"/>
    </row>
    <row r="27" spans="1:36" x14ac:dyDescent="0.3">
      <c r="C27" s="32"/>
      <c r="G27" s="32"/>
      <c r="J27" s="33"/>
      <c r="K27" s="34"/>
      <c r="L27" s="33"/>
      <c r="M27" s="33"/>
      <c r="N27" s="34"/>
      <c r="O27" s="34"/>
      <c r="P27" s="34"/>
      <c r="Q27" s="34"/>
      <c r="R27" s="34"/>
      <c r="S27" s="34"/>
      <c r="T27" s="34"/>
      <c r="U27" s="34"/>
      <c r="V27" s="35" t="s">
        <v>65</v>
      </c>
      <c r="W27" s="35"/>
      <c r="X27" s="35"/>
      <c r="Y27" s="49"/>
      <c r="Z27" s="49"/>
      <c r="AB27" s="35" t="s">
        <v>66</v>
      </c>
      <c r="AC27" s="35"/>
      <c r="AD27" s="35"/>
      <c r="AE27" s="49"/>
      <c r="AF27" s="49"/>
      <c r="AH27" s="35" t="s">
        <v>56</v>
      </c>
      <c r="AI27" s="35"/>
      <c r="AJ27" s="35"/>
    </row>
    <row r="28" spans="1:36" ht="21" x14ac:dyDescent="0.4">
      <c r="A28" s="31">
        <v>3</v>
      </c>
      <c r="B28" s="37" t="str">
        <f>+[1]Spielplan!B7</f>
        <v>TSV Kirchlinteln</v>
      </c>
      <c r="C28" s="38"/>
      <c r="D28" s="38"/>
      <c r="E28" s="39"/>
      <c r="F28" s="37" t="str">
        <f>+[1]Spielplan!D7</f>
        <v>TSV Cluvenhagen</v>
      </c>
      <c r="G28" s="38"/>
      <c r="H28" s="38"/>
      <c r="I28" s="40"/>
      <c r="J28" s="60" t="s">
        <v>67</v>
      </c>
      <c r="K28" s="60"/>
      <c r="L28" s="60"/>
      <c r="M28" s="33"/>
      <c r="N28" s="60" t="s">
        <v>68</v>
      </c>
      <c r="O28" s="60"/>
      <c r="P28" s="60"/>
      <c r="Q28" s="34"/>
      <c r="R28" s="60" t="s">
        <v>69</v>
      </c>
      <c r="S28" s="60"/>
      <c r="T28" s="60"/>
      <c r="U28" s="34"/>
      <c r="V28" s="34" t="s">
        <v>70</v>
      </c>
      <c r="W28" s="34"/>
      <c r="X28" s="34" t="s">
        <v>71</v>
      </c>
      <c r="Y28" s="49"/>
      <c r="Z28" s="49"/>
      <c r="AB28" s="34" t="s">
        <v>70</v>
      </c>
      <c r="AC28" s="34"/>
      <c r="AD28" s="34" t="s">
        <v>71</v>
      </c>
      <c r="AE28" s="49"/>
      <c r="AF28" s="49"/>
      <c r="AH28" s="34" t="s">
        <v>70</v>
      </c>
      <c r="AI28" s="34"/>
      <c r="AJ28" s="34" t="s">
        <v>71</v>
      </c>
    </row>
    <row r="29" spans="1:36" ht="21" x14ac:dyDescent="0.4">
      <c r="A29" s="42" t="s">
        <v>72</v>
      </c>
      <c r="B29" s="43" t="s">
        <v>37</v>
      </c>
      <c r="C29" s="44" t="s">
        <v>73</v>
      </c>
      <c r="D29" s="45" t="s">
        <v>44</v>
      </c>
      <c r="E29" s="32" t="s">
        <v>74</v>
      </c>
      <c r="F29" s="43" t="s">
        <v>33</v>
      </c>
      <c r="G29" s="44" t="s">
        <v>73</v>
      </c>
      <c r="H29" s="45" t="s">
        <v>24</v>
      </c>
      <c r="I29" s="40"/>
      <c r="J29" s="46">
        <v>19</v>
      </c>
      <c r="K29" s="46" t="s">
        <v>58</v>
      </c>
      <c r="L29" s="46">
        <v>21</v>
      </c>
      <c r="M29" s="32"/>
      <c r="N29" s="46">
        <v>15</v>
      </c>
      <c r="O29" s="46" t="s">
        <v>58</v>
      </c>
      <c r="P29" s="46">
        <v>21</v>
      </c>
      <c r="R29" s="46"/>
      <c r="S29" s="46" t="s">
        <v>58</v>
      </c>
      <c r="T29" s="46"/>
      <c r="V29" s="46">
        <f t="shared" ref="V29:V36" si="19">SUM(J29,N29,R29)</f>
        <v>34</v>
      </c>
      <c r="W29" s="46" t="s">
        <v>58</v>
      </c>
      <c r="X29" s="46">
        <f t="shared" ref="X29:X36" si="20">SUM(L29,P29,T29)</f>
        <v>42</v>
      </c>
      <c r="Y29" s="49">
        <f t="shared" si="2"/>
        <v>-8</v>
      </c>
      <c r="Z29" s="47">
        <f>X29-V29</f>
        <v>8</v>
      </c>
      <c r="AB29" s="46">
        <f>IF(J29&gt;L29,"1","0")+IF(N29&gt;P29,"1","0")+IF(R29&gt;T29,"1","0")</f>
        <v>0</v>
      </c>
      <c r="AC29" s="46" t="s">
        <v>58</v>
      </c>
      <c r="AD29" s="46">
        <f>IF(L29&gt;J29,"1","0")+IF(P29&gt;N29,"1","0")+IF(T29&gt;R29,"1","0")</f>
        <v>2</v>
      </c>
      <c r="AE29" s="49">
        <f t="shared" ref="AE29:AE37" si="21">AB29-AD29</f>
        <v>-2</v>
      </c>
      <c r="AF29" s="47">
        <f>AD29-AB29</f>
        <v>2</v>
      </c>
      <c r="AH29" s="46" t="str">
        <f>IF(AB29&gt;AD29,"1","0")</f>
        <v>0</v>
      </c>
      <c r="AI29" s="46" t="s">
        <v>58</v>
      </c>
      <c r="AJ29" s="46">
        <f>IF(AD29&gt;AB29,1,0)</f>
        <v>1</v>
      </c>
    </row>
    <row r="30" spans="1:36" ht="21" x14ac:dyDescent="0.4">
      <c r="A30" s="42" t="s">
        <v>75</v>
      </c>
      <c r="B30" s="43" t="s">
        <v>41</v>
      </c>
      <c r="C30" s="44" t="s">
        <v>73</v>
      </c>
      <c r="D30" s="45" t="s">
        <v>36</v>
      </c>
      <c r="E30" s="32" t="s">
        <v>74</v>
      </c>
      <c r="F30" s="43" t="s">
        <v>26</v>
      </c>
      <c r="G30" s="44" t="s">
        <v>73</v>
      </c>
      <c r="H30" s="45" t="s">
        <v>32</v>
      </c>
      <c r="I30" s="40"/>
      <c r="J30" s="46">
        <v>11</v>
      </c>
      <c r="K30" s="46" t="s">
        <v>58</v>
      </c>
      <c r="L30" s="46">
        <v>21</v>
      </c>
      <c r="M30" s="32"/>
      <c r="N30" s="46">
        <v>21</v>
      </c>
      <c r="O30" s="46" t="s">
        <v>58</v>
      </c>
      <c r="P30" s="46">
        <v>14</v>
      </c>
      <c r="R30" s="46">
        <v>18</v>
      </c>
      <c r="S30" s="46" t="s">
        <v>58</v>
      </c>
      <c r="T30" s="46">
        <v>21</v>
      </c>
      <c r="V30" s="46">
        <f t="shared" si="19"/>
        <v>50</v>
      </c>
      <c r="W30" s="46" t="s">
        <v>58</v>
      </c>
      <c r="X30" s="46">
        <f t="shared" si="20"/>
        <v>56</v>
      </c>
      <c r="Y30" s="49">
        <f t="shared" si="2"/>
        <v>-6</v>
      </c>
      <c r="Z30" s="47">
        <f t="shared" ref="Z30:Z37" si="22">X30-V30</f>
        <v>6</v>
      </c>
      <c r="AB30" s="46">
        <f>IF(J30&gt;L30,"1","0")+IF(N30&gt;P30,"1","0")+IF(R30&gt;T30,"1","0")</f>
        <v>1</v>
      </c>
      <c r="AC30" s="46" t="s">
        <v>58</v>
      </c>
      <c r="AD30" s="46">
        <f>IF(L30&gt;J30,"1","0")+IF(P30&gt;N30,"1","0")+IF(T30&gt;R30,"1","0")</f>
        <v>2</v>
      </c>
      <c r="AE30" s="49">
        <f t="shared" si="21"/>
        <v>-1</v>
      </c>
      <c r="AF30" s="47">
        <f t="shared" ref="AF30:AF37" si="23">AD30-AB30</f>
        <v>1</v>
      </c>
      <c r="AH30" s="46" t="str">
        <f>IF(AB30&gt;AD30,"1","0")</f>
        <v>0</v>
      </c>
      <c r="AI30" s="46" t="s">
        <v>58</v>
      </c>
      <c r="AJ30" s="46">
        <f>IF(AD30&gt;AB30,1,0)</f>
        <v>1</v>
      </c>
    </row>
    <row r="31" spans="1:36" ht="21" x14ac:dyDescent="0.4">
      <c r="A31" s="42" t="s">
        <v>76</v>
      </c>
      <c r="B31" s="43" t="s">
        <v>21</v>
      </c>
      <c r="C31" s="44" t="s">
        <v>73</v>
      </c>
      <c r="D31" s="45" t="s">
        <v>20</v>
      </c>
      <c r="E31" s="32" t="s">
        <v>74</v>
      </c>
      <c r="F31" s="43" t="s">
        <v>14</v>
      </c>
      <c r="G31" s="44" t="s">
        <v>73</v>
      </c>
      <c r="H31" s="45" t="s">
        <v>11</v>
      </c>
      <c r="I31" s="40"/>
      <c r="J31" s="46">
        <v>13</v>
      </c>
      <c r="K31" s="46" t="s">
        <v>58</v>
      </c>
      <c r="L31" s="46">
        <v>21</v>
      </c>
      <c r="M31" s="32"/>
      <c r="N31" s="46">
        <v>16</v>
      </c>
      <c r="O31" s="46" t="s">
        <v>58</v>
      </c>
      <c r="P31" s="46">
        <v>21</v>
      </c>
      <c r="R31" s="46"/>
      <c r="S31" s="46" t="s">
        <v>58</v>
      </c>
      <c r="T31" s="46"/>
      <c r="V31" s="46">
        <f t="shared" si="19"/>
        <v>29</v>
      </c>
      <c r="W31" s="46" t="s">
        <v>58</v>
      </c>
      <c r="X31" s="46">
        <f t="shared" si="20"/>
        <v>42</v>
      </c>
      <c r="Y31" s="49">
        <f t="shared" si="2"/>
        <v>-13</v>
      </c>
      <c r="Z31" s="47">
        <f t="shared" si="22"/>
        <v>13</v>
      </c>
      <c r="AB31" s="46">
        <f t="shared" ref="AB31:AB36" si="24">IF(J31&gt;L31,"1","0")+IF(N31&gt;P31,"1","0")+IF(R31&gt;T31,"1","0")</f>
        <v>0</v>
      </c>
      <c r="AC31" s="46" t="s">
        <v>58</v>
      </c>
      <c r="AD31" s="46">
        <f t="shared" ref="AD31:AD36" si="25">IF(L31&gt;J31,"1","0")+IF(P31&gt;N31,"1","0")+IF(T31&gt;R31,"1","0")</f>
        <v>2</v>
      </c>
      <c r="AE31" s="49">
        <f t="shared" si="21"/>
        <v>-2</v>
      </c>
      <c r="AF31" s="47">
        <f t="shared" si="23"/>
        <v>2</v>
      </c>
      <c r="AH31" s="46" t="str">
        <f t="shared" ref="AH31:AH36" si="26">IF(AB31&gt;AD31,"1","0")</f>
        <v>0</v>
      </c>
      <c r="AI31" s="46" t="s">
        <v>58</v>
      </c>
      <c r="AJ31" s="46">
        <f t="shared" ref="AJ31:AJ36" si="27">IF(AD31&gt;AB31,1,0)</f>
        <v>1</v>
      </c>
    </row>
    <row r="32" spans="1:36" ht="21" x14ac:dyDescent="0.4">
      <c r="A32" s="42" t="s">
        <v>77</v>
      </c>
      <c r="B32" s="43" t="s">
        <v>37</v>
      </c>
      <c r="C32" s="44" t="s">
        <v>73</v>
      </c>
      <c r="D32" s="45"/>
      <c r="E32" s="32" t="s">
        <v>74</v>
      </c>
      <c r="F32" s="43" t="s">
        <v>33</v>
      </c>
      <c r="G32" s="44" t="s">
        <v>73</v>
      </c>
      <c r="H32" s="45"/>
      <c r="I32" s="40"/>
      <c r="J32" s="46">
        <v>21</v>
      </c>
      <c r="K32" s="46" t="s">
        <v>58</v>
      </c>
      <c r="L32" s="46">
        <v>10</v>
      </c>
      <c r="M32" s="32"/>
      <c r="N32" s="46">
        <v>21</v>
      </c>
      <c r="O32" s="46" t="s">
        <v>58</v>
      </c>
      <c r="P32" s="46">
        <v>14</v>
      </c>
      <c r="R32" s="46"/>
      <c r="S32" s="46" t="s">
        <v>58</v>
      </c>
      <c r="T32" s="46"/>
      <c r="V32" s="46">
        <f t="shared" si="19"/>
        <v>42</v>
      </c>
      <c r="W32" s="46" t="s">
        <v>58</v>
      </c>
      <c r="X32" s="46">
        <f t="shared" si="20"/>
        <v>24</v>
      </c>
      <c r="Y32" s="49">
        <f t="shared" si="2"/>
        <v>18</v>
      </c>
      <c r="Z32" s="47">
        <f t="shared" si="22"/>
        <v>-18</v>
      </c>
      <c r="AB32" s="46">
        <f t="shared" si="24"/>
        <v>2</v>
      </c>
      <c r="AC32" s="46" t="s">
        <v>58</v>
      </c>
      <c r="AD32" s="46">
        <f t="shared" si="25"/>
        <v>0</v>
      </c>
      <c r="AE32" s="49">
        <f t="shared" si="21"/>
        <v>2</v>
      </c>
      <c r="AF32" s="47">
        <f t="shared" si="23"/>
        <v>-2</v>
      </c>
      <c r="AH32" s="46" t="str">
        <f t="shared" si="26"/>
        <v>1</v>
      </c>
      <c r="AI32" s="46" t="s">
        <v>58</v>
      </c>
      <c r="AJ32" s="46">
        <f t="shared" si="27"/>
        <v>0</v>
      </c>
    </row>
    <row r="33" spans="1:36" ht="21" x14ac:dyDescent="0.4">
      <c r="A33" s="42" t="s">
        <v>78</v>
      </c>
      <c r="B33" s="43" t="s">
        <v>44</v>
      </c>
      <c r="C33" s="44" t="s">
        <v>73</v>
      </c>
      <c r="D33" s="45"/>
      <c r="E33" s="32" t="s">
        <v>74</v>
      </c>
      <c r="F33" s="43" t="s">
        <v>26</v>
      </c>
      <c r="G33" s="44" t="s">
        <v>73</v>
      </c>
      <c r="H33" s="45"/>
      <c r="I33" s="40"/>
      <c r="J33" s="46">
        <v>12</v>
      </c>
      <c r="K33" s="46" t="s">
        <v>58</v>
      </c>
      <c r="L33" s="46">
        <v>21</v>
      </c>
      <c r="M33" s="32"/>
      <c r="N33" s="46">
        <v>14</v>
      </c>
      <c r="O33" s="46" t="s">
        <v>58</v>
      </c>
      <c r="P33" s="46">
        <v>21</v>
      </c>
      <c r="R33" s="46"/>
      <c r="S33" s="46" t="s">
        <v>58</v>
      </c>
      <c r="T33" s="46"/>
      <c r="V33" s="46">
        <f t="shared" si="19"/>
        <v>26</v>
      </c>
      <c r="W33" s="46" t="s">
        <v>58</v>
      </c>
      <c r="X33" s="46">
        <f t="shared" si="20"/>
        <v>42</v>
      </c>
      <c r="Y33" s="49">
        <f t="shared" si="2"/>
        <v>-16</v>
      </c>
      <c r="Z33" s="47">
        <f t="shared" si="22"/>
        <v>16</v>
      </c>
      <c r="AB33" s="46">
        <f t="shared" si="24"/>
        <v>0</v>
      </c>
      <c r="AC33" s="46" t="s">
        <v>58</v>
      </c>
      <c r="AD33" s="46">
        <f t="shared" si="25"/>
        <v>2</v>
      </c>
      <c r="AE33" s="49">
        <f t="shared" si="21"/>
        <v>-2</v>
      </c>
      <c r="AF33" s="47">
        <f t="shared" si="23"/>
        <v>2</v>
      </c>
      <c r="AH33" s="46" t="str">
        <f t="shared" si="26"/>
        <v>0</v>
      </c>
      <c r="AI33" s="46" t="s">
        <v>58</v>
      </c>
      <c r="AJ33" s="46">
        <f t="shared" si="27"/>
        <v>1</v>
      </c>
    </row>
    <row r="34" spans="1:36" ht="21" x14ac:dyDescent="0.4">
      <c r="A34" s="42" t="s">
        <v>79</v>
      </c>
      <c r="B34" s="43" t="s">
        <v>36</v>
      </c>
      <c r="C34" s="44" t="s">
        <v>73</v>
      </c>
      <c r="D34" s="45"/>
      <c r="E34" s="32" t="s">
        <v>74</v>
      </c>
      <c r="F34" s="43" t="s">
        <v>32</v>
      </c>
      <c r="G34" s="44" t="s">
        <v>73</v>
      </c>
      <c r="H34" s="45"/>
      <c r="I34" s="40"/>
      <c r="J34" s="46">
        <v>20</v>
      </c>
      <c r="K34" s="46" t="s">
        <v>58</v>
      </c>
      <c r="L34" s="46">
        <v>22</v>
      </c>
      <c r="M34" s="32"/>
      <c r="N34" s="46">
        <v>18</v>
      </c>
      <c r="O34" s="46" t="s">
        <v>58</v>
      </c>
      <c r="P34" s="46">
        <v>21</v>
      </c>
      <c r="R34" s="46"/>
      <c r="S34" s="46" t="s">
        <v>58</v>
      </c>
      <c r="T34" s="46"/>
      <c r="V34" s="46">
        <f t="shared" si="19"/>
        <v>38</v>
      </c>
      <c r="W34" s="46" t="s">
        <v>58</v>
      </c>
      <c r="X34" s="46">
        <f t="shared" si="20"/>
        <v>43</v>
      </c>
      <c r="Y34" s="49">
        <f t="shared" si="2"/>
        <v>-5</v>
      </c>
      <c r="Z34" s="47">
        <f t="shared" si="22"/>
        <v>5</v>
      </c>
      <c r="AB34" s="46">
        <f t="shared" si="24"/>
        <v>0</v>
      </c>
      <c r="AC34" s="46" t="s">
        <v>58</v>
      </c>
      <c r="AD34" s="46">
        <f t="shared" si="25"/>
        <v>2</v>
      </c>
      <c r="AE34" s="49">
        <f t="shared" si="21"/>
        <v>-2</v>
      </c>
      <c r="AF34" s="47">
        <f t="shared" si="23"/>
        <v>2</v>
      </c>
      <c r="AH34" s="46" t="str">
        <f t="shared" si="26"/>
        <v>0</v>
      </c>
      <c r="AI34" s="46" t="s">
        <v>58</v>
      </c>
      <c r="AJ34" s="46">
        <f t="shared" si="27"/>
        <v>1</v>
      </c>
    </row>
    <row r="35" spans="1:36" ht="21" x14ac:dyDescent="0.4">
      <c r="A35" s="42" t="s">
        <v>80</v>
      </c>
      <c r="B35" s="43" t="s">
        <v>21</v>
      </c>
      <c r="C35" s="44" t="s">
        <v>73</v>
      </c>
      <c r="D35" s="45"/>
      <c r="E35" s="32" t="s">
        <v>74</v>
      </c>
      <c r="F35" s="43" t="s">
        <v>14</v>
      </c>
      <c r="G35" s="44" t="s">
        <v>73</v>
      </c>
      <c r="H35" s="45"/>
      <c r="I35" s="40"/>
      <c r="J35" s="46">
        <v>14</v>
      </c>
      <c r="K35" s="46" t="s">
        <v>58</v>
      </c>
      <c r="L35" s="46">
        <v>21</v>
      </c>
      <c r="M35" s="32"/>
      <c r="N35" s="46">
        <v>8</v>
      </c>
      <c r="O35" s="46" t="s">
        <v>58</v>
      </c>
      <c r="P35" s="46">
        <v>21</v>
      </c>
      <c r="R35" s="46"/>
      <c r="S35" s="46" t="s">
        <v>58</v>
      </c>
      <c r="T35" s="46"/>
      <c r="V35" s="46">
        <f t="shared" si="19"/>
        <v>22</v>
      </c>
      <c r="W35" s="46" t="s">
        <v>58</v>
      </c>
      <c r="X35" s="46">
        <f t="shared" si="20"/>
        <v>42</v>
      </c>
      <c r="Y35" s="49">
        <f t="shared" si="2"/>
        <v>-20</v>
      </c>
      <c r="Z35" s="47">
        <f t="shared" si="22"/>
        <v>20</v>
      </c>
      <c r="AB35" s="46">
        <f t="shared" si="24"/>
        <v>0</v>
      </c>
      <c r="AC35" s="46" t="s">
        <v>58</v>
      </c>
      <c r="AD35" s="46">
        <f t="shared" si="25"/>
        <v>2</v>
      </c>
      <c r="AE35" s="49">
        <f t="shared" si="21"/>
        <v>-2</v>
      </c>
      <c r="AF35" s="47">
        <f t="shared" si="23"/>
        <v>2</v>
      </c>
      <c r="AH35" s="46" t="str">
        <f t="shared" si="26"/>
        <v>0</v>
      </c>
      <c r="AI35" s="46" t="s">
        <v>58</v>
      </c>
      <c r="AJ35" s="46">
        <f t="shared" si="27"/>
        <v>1</v>
      </c>
    </row>
    <row r="36" spans="1:36" ht="21" x14ac:dyDescent="0.4">
      <c r="A36" s="42" t="s">
        <v>81</v>
      </c>
      <c r="B36" s="43" t="s">
        <v>41</v>
      </c>
      <c r="C36" s="44" t="s">
        <v>73</v>
      </c>
      <c r="D36" s="45" t="s">
        <v>20</v>
      </c>
      <c r="E36" s="32" t="s">
        <v>74</v>
      </c>
      <c r="F36" s="43" t="s">
        <v>24</v>
      </c>
      <c r="G36" s="44" t="s">
        <v>73</v>
      </c>
      <c r="H36" s="45" t="s">
        <v>11</v>
      </c>
      <c r="I36" s="40"/>
      <c r="J36" s="46">
        <v>13</v>
      </c>
      <c r="K36" s="46" t="s">
        <v>58</v>
      </c>
      <c r="L36" s="46">
        <v>21</v>
      </c>
      <c r="M36" s="32"/>
      <c r="N36" s="46">
        <v>15</v>
      </c>
      <c r="O36" s="46" t="s">
        <v>58</v>
      </c>
      <c r="P36" s="46">
        <v>21</v>
      </c>
      <c r="R36" s="46"/>
      <c r="S36" s="46" t="s">
        <v>58</v>
      </c>
      <c r="T36" s="46"/>
      <c r="V36" s="46">
        <f t="shared" si="19"/>
        <v>28</v>
      </c>
      <c r="W36" s="46" t="s">
        <v>58</v>
      </c>
      <c r="X36" s="46">
        <f t="shared" si="20"/>
        <v>42</v>
      </c>
      <c r="Y36" s="49">
        <f t="shared" si="2"/>
        <v>-14</v>
      </c>
      <c r="Z36" s="47">
        <f t="shared" si="22"/>
        <v>14</v>
      </c>
      <c r="AB36" s="46">
        <f t="shared" si="24"/>
        <v>0</v>
      </c>
      <c r="AC36" s="46" t="s">
        <v>58</v>
      </c>
      <c r="AD36" s="46">
        <f t="shared" si="25"/>
        <v>2</v>
      </c>
      <c r="AE36" s="49">
        <f t="shared" si="21"/>
        <v>-2</v>
      </c>
      <c r="AF36" s="47">
        <f t="shared" si="23"/>
        <v>2</v>
      </c>
      <c r="AH36" s="46" t="str">
        <f t="shared" si="26"/>
        <v>0</v>
      </c>
      <c r="AI36" s="46" t="s">
        <v>58</v>
      </c>
      <c r="AJ36" s="46">
        <f t="shared" si="27"/>
        <v>1</v>
      </c>
    </row>
    <row r="37" spans="1:36" x14ac:dyDescent="0.3">
      <c r="C37" s="32"/>
      <c r="G37" s="32"/>
      <c r="J37" s="32"/>
      <c r="L37" s="32"/>
      <c r="M37" s="32"/>
      <c r="U37" s="32"/>
      <c r="V37" s="48">
        <f>SUM(V29:V36)</f>
        <v>269</v>
      </c>
      <c r="W37" s="48" t="s">
        <v>58</v>
      </c>
      <c r="X37" s="48">
        <f>SUM(X29:X36)</f>
        <v>333</v>
      </c>
      <c r="Y37" s="49">
        <f t="shared" si="2"/>
        <v>-64</v>
      </c>
      <c r="Z37" s="47">
        <f t="shared" si="22"/>
        <v>64</v>
      </c>
      <c r="AB37" s="48">
        <f>+AB36+AB35+AB34+AB33+AB32+AB31+AB30+AB29</f>
        <v>3</v>
      </c>
      <c r="AC37" s="48" t="s">
        <v>58</v>
      </c>
      <c r="AD37" s="48">
        <f>+AD36+AD35+AD34+AD33+AD32+AD31+AD30+AD29</f>
        <v>14</v>
      </c>
      <c r="AE37" s="49">
        <f t="shared" si="21"/>
        <v>-11</v>
      </c>
      <c r="AF37" s="47">
        <f t="shared" si="23"/>
        <v>11</v>
      </c>
      <c r="AH37" s="48">
        <f>+AH36+AH35+AH34+AH33+AH32+AH31+AH30+AH29</f>
        <v>1</v>
      </c>
      <c r="AI37" s="48" t="s">
        <v>58</v>
      </c>
      <c r="AJ37" s="48">
        <f>+AJ36+AJ35+AJ34+AJ33+AJ32+AJ31+AJ30+AJ29</f>
        <v>7</v>
      </c>
    </row>
    <row r="38" spans="1:36" ht="15" thickBot="1" x14ac:dyDescent="0.35"/>
    <row r="39" spans="1:36" ht="34.200000000000003" thickBot="1" x14ac:dyDescent="0.7">
      <c r="A39" s="61" t="s">
        <v>82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3"/>
    </row>
    <row r="40" spans="1:36" x14ac:dyDescent="0.3">
      <c r="C40" s="32"/>
      <c r="G40" s="32"/>
      <c r="J40" s="32"/>
      <c r="L40" s="32"/>
      <c r="M40" s="32"/>
      <c r="Y40" s="51"/>
      <c r="Z40" s="51"/>
      <c r="AE40" s="51"/>
      <c r="AF40" s="51"/>
    </row>
    <row r="41" spans="1:36" x14ac:dyDescent="0.3">
      <c r="C41" s="32"/>
      <c r="G41" s="32"/>
      <c r="J41" s="33"/>
      <c r="K41" s="34"/>
      <c r="L41" s="33"/>
      <c r="M41" s="33"/>
      <c r="N41" s="34"/>
      <c r="O41" s="34"/>
      <c r="P41" s="34"/>
      <c r="Q41" s="34"/>
      <c r="R41" s="34"/>
      <c r="S41" s="34"/>
      <c r="T41" s="34"/>
      <c r="U41" s="34"/>
      <c r="V41" s="35" t="s">
        <v>65</v>
      </c>
      <c r="W41" s="35"/>
      <c r="X41" s="35"/>
      <c r="Y41" s="36"/>
      <c r="Z41" s="36"/>
      <c r="AB41" s="35" t="s">
        <v>66</v>
      </c>
      <c r="AC41" s="35"/>
      <c r="AD41" s="35"/>
      <c r="AE41" s="36"/>
      <c r="AF41" s="36"/>
      <c r="AH41" s="35" t="s">
        <v>56</v>
      </c>
      <c r="AI41" s="35"/>
      <c r="AJ41" s="35"/>
    </row>
    <row r="42" spans="1:36" ht="21" x14ac:dyDescent="0.4">
      <c r="A42" s="31">
        <v>1</v>
      </c>
      <c r="B42" s="37">
        <f>+[1]Spielplan!H43</f>
        <v>0</v>
      </c>
      <c r="C42" s="38"/>
      <c r="D42" s="38"/>
      <c r="E42" s="39"/>
      <c r="F42" s="37">
        <f>+[1]Spielplan!J43</f>
        <v>0</v>
      </c>
      <c r="G42" s="38"/>
      <c r="H42" s="38"/>
      <c r="I42" s="40"/>
      <c r="J42" s="60" t="s">
        <v>67</v>
      </c>
      <c r="K42" s="60"/>
      <c r="L42" s="60"/>
      <c r="M42" s="33"/>
      <c r="N42" s="60" t="s">
        <v>68</v>
      </c>
      <c r="O42" s="60"/>
      <c r="P42" s="60"/>
      <c r="Q42" s="34"/>
      <c r="R42" s="60" t="s">
        <v>69</v>
      </c>
      <c r="S42" s="60"/>
      <c r="T42" s="60"/>
      <c r="U42" s="34"/>
      <c r="V42" s="34" t="s">
        <v>70</v>
      </c>
      <c r="W42" s="34"/>
      <c r="X42" s="34" t="s">
        <v>71</v>
      </c>
      <c r="Y42" s="41" t="s">
        <v>70</v>
      </c>
      <c r="Z42" s="41" t="s">
        <v>71</v>
      </c>
      <c r="AB42" s="34" t="s">
        <v>70</v>
      </c>
      <c r="AC42" s="34"/>
      <c r="AD42" s="34" t="s">
        <v>71</v>
      </c>
      <c r="AE42" s="41" t="s">
        <v>70</v>
      </c>
      <c r="AF42" s="41" t="s">
        <v>71</v>
      </c>
      <c r="AH42" s="34" t="s">
        <v>70</v>
      </c>
      <c r="AI42" s="34"/>
      <c r="AJ42" s="34" t="s">
        <v>71</v>
      </c>
    </row>
    <row r="43" spans="1:36" ht="21" x14ac:dyDescent="0.4">
      <c r="A43" s="42" t="s">
        <v>72</v>
      </c>
      <c r="B43" s="43" t="s">
        <v>38</v>
      </c>
      <c r="C43" s="44" t="s">
        <v>73</v>
      </c>
      <c r="D43" s="45" t="s">
        <v>42</v>
      </c>
      <c r="E43" s="32" t="s">
        <v>74</v>
      </c>
      <c r="F43" s="43" t="s">
        <v>29</v>
      </c>
      <c r="G43" s="44" t="s">
        <v>73</v>
      </c>
      <c r="H43" s="45" t="s">
        <v>34</v>
      </c>
      <c r="I43" s="40"/>
      <c r="J43" s="46">
        <v>10</v>
      </c>
      <c r="K43" s="46" t="s">
        <v>58</v>
      </c>
      <c r="L43" s="46">
        <v>21</v>
      </c>
      <c r="M43" s="32"/>
      <c r="N43" s="46">
        <v>11</v>
      </c>
      <c r="O43" s="46" t="s">
        <v>58</v>
      </c>
      <c r="P43" s="46">
        <v>21</v>
      </c>
      <c r="R43" s="46"/>
      <c r="S43" s="46" t="s">
        <v>58</v>
      </c>
      <c r="T43" s="46"/>
      <c r="V43" s="46">
        <f>SUM(J43,N43,R43)</f>
        <v>21</v>
      </c>
      <c r="W43" s="46" t="s">
        <v>58</v>
      </c>
      <c r="X43" s="46">
        <f>SUM(L43,P43,T43)</f>
        <v>42</v>
      </c>
      <c r="Y43" s="47">
        <f>V43-X43</f>
        <v>-21</v>
      </c>
      <c r="Z43" s="47">
        <f>X43-V43</f>
        <v>21</v>
      </c>
      <c r="AB43" s="46">
        <f>IF(J43&gt;L43,"1","0")+IF(N43&gt;P43,"1","0")+IF(R43&gt;T43,"1","0")</f>
        <v>0</v>
      </c>
      <c r="AC43" s="46" t="s">
        <v>58</v>
      </c>
      <c r="AD43" s="46">
        <f>IF(L43&gt;J43,"1","0")+IF(P43&gt;N43,"1","0")+IF(T43&gt;R43,"1","0")</f>
        <v>2</v>
      </c>
      <c r="AE43" s="47">
        <f>AB43-AD43</f>
        <v>-2</v>
      </c>
      <c r="AF43" s="47">
        <f>AD43-AB43</f>
        <v>2</v>
      </c>
      <c r="AH43" s="46" t="str">
        <f>IF(AB43&gt;AD43,"1","0")</f>
        <v>0</v>
      </c>
      <c r="AI43" s="46" t="s">
        <v>58</v>
      </c>
      <c r="AJ43" s="46">
        <f>IF(AD43&gt;AB43,1,0)</f>
        <v>1</v>
      </c>
    </row>
    <row r="44" spans="1:36" ht="21" x14ac:dyDescent="0.4">
      <c r="A44" s="42" t="s">
        <v>75</v>
      </c>
      <c r="B44" s="43" t="s">
        <v>45</v>
      </c>
      <c r="C44" s="44" t="s">
        <v>73</v>
      </c>
      <c r="D44" s="45" t="s">
        <v>48</v>
      </c>
      <c r="E44" s="32" t="s">
        <v>74</v>
      </c>
      <c r="F44" s="43" t="s">
        <v>28</v>
      </c>
      <c r="G44" s="44" t="s">
        <v>73</v>
      </c>
      <c r="H44" s="45" t="s">
        <v>31</v>
      </c>
      <c r="I44" s="40"/>
      <c r="J44" s="46">
        <v>8</v>
      </c>
      <c r="K44" s="46" t="s">
        <v>58</v>
      </c>
      <c r="L44" s="46">
        <v>21</v>
      </c>
      <c r="M44" s="32"/>
      <c r="N44" s="46">
        <v>10</v>
      </c>
      <c r="O44" s="46" t="s">
        <v>58</v>
      </c>
      <c r="P44" s="46">
        <v>21</v>
      </c>
      <c r="R44" s="46"/>
      <c r="S44" s="46" t="s">
        <v>58</v>
      </c>
      <c r="T44" s="46"/>
      <c r="V44" s="46">
        <f t="shared" ref="V44:V50" si="28">SUM(J44,N44,R44)</f>
        <v>18</v>
      </c>
      <c r="W44" s="46" t="s">
        <v>58</v>
      </c>
      <c r="X44" s="46">
        <f t="shared" ref="X44:X50" si="29">SUM(L44,P44,T44)</f>
        <v>42</v>
      </c>
      <c r="Y44" s="47">
        <f t="shared" ref="Y44:Y75" si="30">V44-X44</f>
        <v>-24</v>
      </c>
      <c r="Z44" s="47">
        <f t="shared" ref="Z44:Z51" si="31">X44-V44</f>
        <v>24</v>
      </c>
      <c r="AB44" s="46">
        <f>IF(J44&gt;L44,"1","0")+IF(N44&gt;P44,"1","0")+IF(R44&gt;T44,"1","0")</f>
        <v>0</v>
      </c>
      <c r="AC44" s="46" t="s">
        <v>58</v>
      </c>
      <c r="AD44" s="46">
        <f>IF(L44&gt;J44,"1","0")+IF(P44&gt;N44,"1","0")+IF(T44&gt;R44,"1","0")</f>
        <v>2</v>
      </c>
      <c r="AE44" s="47">
        <f t="shared" ref="AE44:AE51" si="32">AB44-AD44</f>
        <v>-2</v>
      </c>
      <c r="AF44" s="47">
        <f t="shared" ref="AF44:AF51" si="33">AD44-AB44</f>
        <v>2</v>
      </c>
      <c r="AH44" s="46" t="str">
        <f>IF(AB44&gt;AD44,"1","0")</f>
        <v>0</v>
      </c>
      <c r="AI44" s="46" t="s">
        <v>58</v>
      </c>
      <c r="AJ44" s="46">
        <f>IF(AD44&gt;AB44,1,0)</f>
        <v>1</v>
      </c>
    </row>
    <row r="45" spans="1:36" ht="21" x14ac:dyDescent="0.4">
      <c r="A45" s="42" t="s">
        <v>76</v>
      </c>
      <c r="B45" s="43" t="s">
        <v>19</v>
      </c>
      <c r="C45" s="44" t="s">
        <v>73</v>
      </c>
      <c r="D45" s="45" t="s">
        <v>17</v>
      </c>
      <c r="E45" s="32" t="s">
        <v>74</v>
      </c>
      <c r="F45" s="43" t="s">
        <v>12</v>
      </c>
      <c r="G45" s="44" t="s">
        <v>73</v>
      </c>
      <c r="H45" s="45" t="s">
        <v>18</v>
      </c>
      <c r="I45" s="40"/>
      <c r="J45" s="46">
        <v>21</v>
      </c>
      <c r="K45" s="46" t="s">
        <v>58</v>
      </c>
      <c r="L45" s="46">
        <v>8</v>
      </c>
      <c r="M45" s="32"/>
      <c r="N45" s="46">
        <v>21</v>
      </c>
      <c r="O45" s="46" t="s">
        <v>58</v>
      </c>
      <c r="P45" s="46">
        <v>8</v>
      </c>
      <c r="R45" s="46"/>
      <c r="S45" s="46" t="s">
        <v>58</v>
      </c>
      <c r="T45" s="46"/>
      <c r="V45" s="46">
        <f t="shared" si="28"/>
        <v>42</v>
      </c>
      <c r="W45" s="46" t="s">
        <v>58</v>
      </c>
      <c r="X45" s="46">
        <f t="shared" si="29"/>
        <v>16</v>
      </c>
      <c r="Y45" s="47">
        <f t="shared" si="30"/>
        <v>26</v>
      </c>
      <c r="Z45" s="47">
        <f t="shared" si="31"/>
        <v>-26</v>
      </c>
      <c r="AB45" s="46">
        <f t="shared" ref="AB45:AB50" si="34">IF(J45&gt;L45,"1","0")+IF(N45&gt;P45,"1","0")+IF(R45&gt;T45,"1","0")</f>
        <v>2</v>
      </c>
      <c r="AC45" s="46" t="s">
        <v>58</v>
      </c>
      <c r="AD45" s="46">
        <f t="shared" ref="AD45:AD50" si="35">IF(L45&gt;J45,"1","0")+IF(P45&gt;N45,"1","0")+IF(T45&gt;R45,"1","0")</f>
        <v>0</v>
      </c>
      <c r="AE45" s="47">
        <f t="shared" si="32"/>
        <v>2</v>
      </c>
      <c r="AF45" s="47">
        <f t="shared" si="33"/>
        <v>-2</v>
      </c>
      <c r="AH45" s="46" t="str">
        <f t="shared" ref="AH45:AH50" si="36">IF(AB45&gt;AD45,"1","0")</f>
        <v>1</v>
      </c>
      <c r="AI45" s="46" t="s">
        <v>58</v>
      </c>
      <c r="AJ45" s="46">
        <f t="shared" ref="AJ45:AJ50" si="37">IF(AD45&gt;AB45,1,0)</f>
        <v>0</v>
      </c>
    </row>
    <row r="46" spans="1:36" ht="21" x14ac:dyDescent="0.4">
      <c r="A46" s="42" t="s">
        <v>77</v>
      </c>
      <c r="B46" s="43" t="s">
        <v>38</v>
      </c>
      <c r="C46" s="44" t="s">
        <v>73</v>
      </c>
      <c r="D46" s="45"/>
      <c r="E46" s="32" t="s">
        <v>74</v>
      </c>
      <c r="F46" s="43" t="s">
        <v>29</v>
      </c>
      <c r="G46" s="44" t="s">
        <v>73</v>
      </c>
      <c r="H46" s="45"/>
      <c r="I46" s="40"/>
      <c r="J46" s="46">
        <v>15</v>
      </c>
      <c r="K46" s="46" t="s">
        <v>58</v>
      </c>
      <c r="L46" s="46">
        <v>21</v>
      </c>
      <c r="M46" s="32"/>
      <c r="N46" s="46">
        <v>21</v>
      </c>
      <c r="O46" s="46" t="s">
        <v>58</v>
      </c>
      <c r="P46" s="46">
        <v>14</v>
      </c>
      <c r="R46" s="46">
        <v>21</v>
      </c>
      <c r="S46" s="46" t="s">
        <v>58</v>
      </c>
      <c r="T46" s="46">
        <v>9</v>
      </c>
      <c r="V46" s="46">
        <f t="shared" si="28"/>
        <v>57</v>
      </c>
      <c r="W46" s="46" t="s">
        <v>58</v>
      </c>
      <c r="X46" s="46">
        <f t="shared" si="29"/>
        <v>44</v>
      </c>
      <c r="Y46" s="47">
        <f t="shared" si="30"/>
        <v>13</v>
      </c>
      <c r="Z46" s="47">
        <f t="shared" si="31"/>
        <v>-13</v>
      </c>
      <c r="AB46" s="46">
        <f t="shared" si="34"/>
        <v>2</v>
      </c>
      <c r="AC46" s="46" t="s">
        <v>58</v>
      </c>
      <c r="AD46" s="46">
        <f t="shared" si="35"/>
        <v>1</v>
      </c>
      <c r="AE46" s="47">
        <f t="shared" si="32"/>
        <v>1</v>
      </c>
      <c r="AF46" s="47">
        <f t="shared" si="33"/>
        <v>-1</v>
      </c>
      <c r="AH46" s="46" t="str">
        <f t="shared" si="36"/>
        <v>1</v>
      </c>
      <c r="AI46" s="46" t="s">
        <v>58</v>
      </c>
      <c r="AJ46" s="46">
        <f t="shared" si="37"/>
        <v>0</v>
      </c>
    </row>
    <row r="47" spans="1:36" ht="21" x14ac:dyDescent="0.4">
      <c r="A47" s="42" t="s">
        <v>78</v>
      </c>
      <c r="B47" s="43" t="s">
        <v>45</v>
      </c>
      <c r="C47" s="44" t="s">
        <v>73</v>
      </c>
      <c r="D47" s="45"/>
      <c r="E47" s="32" t="s">
        <v>74</v>
      </c>
      <c r="F47" s="43" t="s">
        <v>31</v>
      </c>
      <c r="G47" s="44" t="s">
        <v>73</v>
      </c>
      <c r="H47" s="45"/>
      <c r="I47" s="40"/>
      <c r="J47" s="46">
        <v>26</v>
      </c>
      <c r="K47" s="46" t="s">
        <v>58</v>
      </c>
      <c r="L47" s="46">
        <v>28</v>
      </c>
      <c r="M47" s="32"/>
      <c r="N47" s="46">
        <v>14</v>
      </c>
      <c r="O47" s="46" t="s">
        <v>58</v>
      </c>
      <c r="P47" s="46">
        <v>21</v>
      </c>
      <c r="R47" s="46"/>
      <c r="S47" s="46" t="s">
        <v>58</v>
      </c>
      <c r="T47" s="46"/>
      <c r="V47" s="46">
        <f t="shared" si="28"/>
        <v>40</v>
      </c>
      <c r="W47" s="46" t="s">
        <v>58</v>
      </c>
      <c r="X47" s="46">
        <f t="shared" si="29"/>
        <v>49</v>
      </c>
      <c r="Y47" s="47">
        <f t="shared" si="30"/>
        <v>-9</v>
      </c>
      <c r="Z47" s="47">
        <f t="shared" si="31"/>
        <v>9</v>
      </c>
      <c r="AB47" s="46">
        <f t="shared" si="34"/>
        <v>0</v>
      </c>
      <c r="AC47" s="46" t="s">
        <v>58</v>
      </c>
      <c r="AD47" s="46">
        <f t="shared" si="35"/>
        <v>2</v>
      </c>
      <c r="AE47" s="47">
        <f t="shared" si="32"/>
        <v>-2</v>
      </c>
      <c r="AF47" s="47">
        <f t="shared" si="33"/>
        <v>2</v>
      </c>
      <c r="AH47" s="46" t="str">
        <f t="shared" si="36"/>
        <v>0</v>
      </c>
      <c r="AI47" s="46" t="s">
        <v>58</v>
      </c>
      <c r="AJ47" s="46">
        <f t="shared" si="37"/>
        <v>1</v>
      </c>
    </row>
    <row r="48" spans="1:36" ht="21" x14ac:dyDescent="0.4">
      <c r="A48" s="42" t="s">
        <v>79</v>
      </c>
      <c r="B48" s="43" t="s">
        <v>42</v>
      </c>
      <c r="C48" s="44" t="s">
        <v>73</v>
      </c>
      <c r="D48" s="45"/>
      <c r="E48" s="32" t="s">
        <v>74</v>
      </c>
      <c r="F48" s="43" t="s">
        <v>27</v>
      </c>
      <c r="G48" s="44" t="s">
        <v>73</v>
      </c>
      <c r="H48" s="45"/>
      <c r="I48" s="40"/>
      <c r="J48" s="46">
        <v>10</v>
      </c>
      <c r="K48" s="46" t="s">
        <v>58</v>
      </c>
      <c r="L48" s="46">
        <v>21</v>
      </c>
      <c r="M48" s="32"/>
      <c r="N48" s="46">
        <v>15</v>
      </c>
      <c r="O48" s="46" t="s">
        <v>58</v>
      </c>
      <c r="P48" s="46">
        <v>21</v>
      </c>
      <c r="R48" s="46"/>
      <c r="S48" s="46" t="s">
        <v>58</v>
      </c>
      <c r="T48" s="46"/>
      <c r="V48" s="46">
        <f t="shared" si="28"/>
        <v>25</v>
      </c>
      <c r="W48" s="46" t="s">
        <v>58</v>
      </c>
      <c r="X48" s="46">
        <f t="shared" si="29"/>
        <v>42</v>
      </c>
      <c r="Y48" s="47">
        <f t="shared" si="30"/>
        <v>-17</v>
      </c>
      <c r="Z48" s="47">
        <f t="shared" si="31"/>
        <v>17</v>
      </c>
      <c r="AB48" s="46">
        <f t="shared" si="34"/>
        <v>0</v>
      </c>
      <c r="AC48" s="46" t="s">
        <v>58</v>
      </c>
      <c r="AD48" s="46">
        <f t="shared" si="35"/>
        <v>2</v>
      </c>
      <c r="AE48" s="47">
        <f t="shared" si="32"/>
        <v>-2</v>
      </c>
      <c r="AF48" s="47">
        <f t="shared" si="33"/>
        <v>2</v>
      </c>
      <c r="AH48" s="46" t="str">
        <f t="shared" si="36"/>
        <v>0</v>
      </c>
      <c r="AI48" s="46" t="s">
        <v>58</v>
      </c>
      <c r="AJ48" s="46">
        <f t="shared" si="37"/>
        <v>1</v>
      </c>
    </row>
    <row r="49" spans="1:36" ht="21" x14ac:dyDescent="0.4">
      <c r="A49" s="42" t="s">
        <v>80</v>
      </c>
      <c r="B49" s="43" t="s">
        <v>17</v>
      </c>
      <c r="C49" s="44" t="s">
        <v>73</v>
      </c>
      <c r="D49" s="45"/>
      <c r="E49" s="32" t="s">
        <v>74</v>
      </c>
      <c r="F49" s="43" t="s">
        <v>18</v>
      </c>
      <c r="G49" s="44" t="s">
        <v>73</v>
      </c>
      <c r="H49" s="45"/>
      <c r="I49" s="40"/>
      <c r="J49" s="46">
        <v>21</v>
      </c>
      <c r="K49" s="46" t="s">
        <v>58</v>
      </c>
      <c r="L49" s="46">
        <v>10</v>
      </c>
      <c r="M49" s="32"/>
      <c r="N49" s="46">
        <v>0</v>
      </c>
      <c r="O49" s="46" t="s">
        <v>58</v>
      </c>
      <c r="P49" s="46">
        <v>21</v>
      </c>
      <c r="R49" s="46">
        <v>0</v>
      </c>
      <c r="S49" s="46" t="s">
        <v>58</v>
      </c>
      <c r="T49" s="46">
        <v>21</v>
      </c>
      <c r="V49" s="46">
        <f t="shared" si="28"/>
        <v>21</v>
      </c>
      <c r="W49" s="46" t="s">
        <v>58</v>
      </c>
      <c r="X49" s="46">
        <f t="shared" si="29"/>
        <v>52</v>
      </c>
      <c r="Y49" s="47">
        <f t="shared" si="30"/>
        <v>-31</v>
      </c>
      <c r="Z49" s="47">
        <f t="shared" si="31"/>
        <v>31</v>
      </c>
      <c r="AB49" s="46">
        <f t="shared" si="34"/>
        <v>1</v>
      </c>
      <c r="AC49" s="46" t="s">
        <v>58</v>
      </c>
      <c r="AD49" s="46">
        <f t="shared" si="35"/>
        <v>2</v>
      </c>
      <c r="AE49" s="47">
        <f t="shared" si="32"/>
        <v>-1</v>
      </c>
      <c r="AF49" s="47">
        <f t="shared" si="33"/>
        <v>1</v>
      </c>
      <c r="AH49" s="46" t="str">
        <f t="shared" si="36"/>
        <v>0</v>
      </c>
      <c r="AI49" s="46" t="s">
        <v>58</v>
      </c>
      <c r="AJ49" s="46">
        <f t="shared" si="37"/>
        <v>1</v>
      </c>
    </row>
    <row r="50" spans="1:36" ht="21" x14ac:dyDescent="0.4">
      <c r="A50" s="42" t="s">
        <v>81</v>
      </c>
      <c r="B50" s="43" t="s">
        <v>19</v>
      </c>
      <c r="C50" s="44" t="s">
        <v>73</v>
      </c>
      <c r="D50" s="45" t="s">
        <v>48</v>
      </c>
      <c r="E50" s="32" t="s">
        <v>74</v>
      </c>
      <c r="F50" s="43" t="s">
        <v>34</v>
      </c>
      <c r="G50" s="44" t="s">
        <v>73</v>
      </c>
      <c r="H50" s="45" t="s">
        <v>12</v>
      </c>
      <c r="I50" s="40"/>
      <c r="J50" s="46">
        <v>14</v>
      </c>
      <c r="K50" s="46" t="s">
        <v>58</v>
      </c>
      <c r="L50" s="46">
        <v>21</v>
      </c>
      <c r="M50" s="32"/>
      <c r="N50" s="46">
        <v>13</v>
      </c>
      <c r="O50" s="46" t="s">
        <v>58</v>
      </c>
      <c r="P50" s="46">
        <v>21</v>
      </c>
      <c r="R50" s="46"/>
      <c r="S50" s="46" t="s">
        <v>58</v>
      </c>
      <c r="T50" s="46"/>
      <c r="V50" s="46">
        <f t="shared" si="28"/>
        <v>27</v>
      </c>
      <c r="W50" s="46" t="s">
        <v>58</v>
      </c>
      <c r="X50" s="46">
        <f t="shared" si="29"/>
        <v>42</v>
      </c>
      <c r="Y50" s="47">
        <f t="shared" si="30"/>
        <v>-15</v>
      </c>
      <c r="Z50" s="47">
        <f t="shared" si="31"/>
        <v>15</v>
      </c>
      <c r="AB50" s="46">
        <f t="shared" si="34"/>
        <v>0</v>
      </c>
      <c r="AC50" s="46" t="s">
        <v>58</v>
      </c>
      <c r="AD50" s="46">
        <f t="shared" si="35"/>
        <v>2</v>
      </c>
      <c r="AE50" s="47">
        <f t="shared" si="32"/>
        <v>-2</v>
      </c>
      <c r="AF50" s="47">
        <f t="shared" si="33"/>
        <v>2</v>
      </c>
      <c r="AH50" s="46" t="str">
        <f t="shared" si="36"/>
        <v>0</v>
      </c>
      <c r="AI50" s="46" t="s">
        <v>58</v>
      </c>
      <c r="AJ50" s="46">
        <f t="shared" si="37"/>
        <v>1</v>
      </c>
    </row>
    <row r="51" spans="1:36" x14ac:dyDescent="0.3">
      <c r="C51" s="32"/>
      <c r="G51" s="32"/>
      <c r="J51" s="32"/>
      <c r="L51" s="32"/>
      <c r="M51" s="32"/>
      <c r="U51" s="32"/>
      <c r="V51" s="48">
        <f>SUM(V43:V50)</f>
        <v>251</v>
      </c>
      <c r="W51" s="48" t="s">
        <v>58</v>
      </c>
      <c r="X51" s="48">
        <f>SUM(X43:X50)</f>
        <v>329</v>
      </c>
      <c r="Y51" s="49">
        <f t="shared" si="30"/>
        <v>-78</v>
      </c>
      <c r="Z51" s="47">
        <f t="shared" si="31"/>
        <v>78</v>
      </c>
      <c r="AB51" s="48">
        <f>+AB50+AB49+AB48+AB47+AB46+AB45+AB44+AB43</f>
        <v>5</v>
      </c>
      <c r="AC51" s="48" t="s">
        <v>58</v>
      </c>
      <c r="AD51" s="48">
        <f>+AD50+AD49+AD48+AD47+AD46+AD45+AD44+AD43</f>
        <v>13</v>
      </c>
      <c r="AE51" s="49">
        <f t="shared" si="32"/>
        <v>-8</v>
      </c>
      <c r="AF51" s="47">
        <f t="shared" si="33"/>
        <v>8</v>
      </c>
      <c r="AH51" s="48">
        <f>+AH50+AH49+AH48+AH47+AH46+AH45+AH44+AH43</f>
        <v>2</v>
      </c>
      <c r="AI51" s="48" t="s">
        <v>58</v>
      </c>
      <c r="AJ51" s="48">
        <f>+AJ50+AJ49+AJ48+AJ47+AJ46+AJ45+AJ44+AJ43</f>
        <v>6</v>
      </c>
    </row>
    <row r="52" spans="1:36" x14ac:dyDescent="0.3">
      <c r="C52" s="32"/>
      <c r="G52" s="32"/>
      <c r="J52" s="32"/>
      <c r="L52" s="32"/>
      <c r="M52" s="32"/>
      <c r="Y52" s="49"/>
      <c r="Z52" s="49"/>
      <c r="AE52" s="49"/>
      <c r="AF52" s="49"/>
    </row>
    <row r="53" spans="1:36" x14ac:dyDescent="0.3">
      <c r="C53" s="32"/>
      <c r="G53" s="32"/>
      <c r="J53" s="33"/>
      <c r="K53" s="34"/>
      <c r="L53" s="33"/>
      <c r="M53" s="33"/>
      <c r="N53" s="34"/>
      <c r="O53" s="34"/>
      <c r="P53" s="34"/>
      <c r="Q53" s="34"/>
      <c r="R53" s="34"/>
      <c r="S53" s="34"/>
      <c r="T53" s="34"/>
      <c r="U53" s="34"/>
      <c r="V53" s="35" t="s">
        <v>65</v>
      </c>
      <c r="W53" s="35"/>
      <c r="X53" s="35"/>
      <c r="Y53" s="49"/>
      <c r="Z53" s="49"/>
      <c r="AB53" s="35" t="s">
        <v>66</v>
      </c>
      <c r="AC53" s="35"/>
      <c r="AD53" s="35"/>
      <c r="AE53" s="49"/>
      <c r="AF53" s="49"/>
      <c r="AH53" s="35" t="s">
        <v>56</v>
      </c>
      <c r="AI53" s="35"/>
      <c r="AJ53" s="35"/>
    </row>
    <row r="54" spans="1:36" ht="21" x14ac:dyDescent="0.4">
      <c r="A54" s="31">
        <v>2</v>
      </c>
      <c r="B54" s="37">
        <f>+[1]Spielplan!H44</f>
        <v>0</v>
      </c>
      <c r="C54" s="38"/>
      <c r="D54" s="38"/>
      <c r="E54" s="39"/>
      <c r="F54" s="37">
        <f>+[1]Spielplan!J44</f>
        <v>0</v>
      </c>
      <c r="G54" s="38"/>
      <c r="H54" s="38"/>
      <c r="I54" s="40"/>
      <c r="J54" s="60" t="s">
        <v>67</v>
      </c>
      <c r="K54" s="60"/>
      <c r="L54" s="60"/>
      <c r="M54" s="33"/>
      <c r="N54" s="60" t="s">
        <v>68</v>
      </c>
      <c r="O54" s="60"/>
      <c r="P54" s="60"/>
      <c r="Q54" s="34"/>
      <c r="R54" s="60" t="s">
        <v>69</v>
      </c>
      <c r="S54" s="60"/>
      <c r="T54" s="60"/>
      <c r="U54" s="34"/>
      <c r="V54" s="34" t="s">
        <v>70</v>
      </c>
      <c r="W54" s="34"/>
      <c r="X54" s="34" t="s">
        <v>71</v>
      </c>
      <c r="Y54" s="49"/>
      <c r="Z54" s="49"/>
      <c r="AB54" s="34" t="s">
        <v>70</v>
      </c>
      <c r="AC54" s="34"/>
      <c r="AD54" s="34" t="s">
        <v>71</v>
      </c>
      <c r="AE54" s="49"/>
      <c r="AF54" s="49"/>
      <c r="AH54" s="34" t="s">
        <v>70</v>
      </c>
      <c r="AI54" s="34"/>
      <c r="AJ54" s="34" t="s">
        <v>71</v>
      </c>
    </row>
    <row r="55" spans="1:36" ht="21" x14ac:dyDescent="0.4">
      <c r="A55" s="42" t="s">
        <v>72</v>
      </c>
      <c r="B55" s="43" t="s">
        <v>35</v>
      </c>
      <c r="C55" s="44" t="s">
        <v>73</v>
      </c>
      <c r="D55" s="45" t="s">
        <v>25</v>
      </c>
      <c r="E55" s="32" t="s">
        <v>74</v>
      </c>
      <c r="F55" s="43" t="s">
        <v>37</v>
      </c>
      <c r="G55" s="44" t="s">
        <v>73</v>
      </c>
      <c r="H55" s="45" t="s">
        <v>44</v>
      </c>
      <c r="I55" s="40"/>
      <c r="J55" s="46">
        <v>21</v>
      </c>
      <c r="K55" s="46" t="s">
        <v>58</v>
      </c>
      <c r="L55" s="46">
        <v>13</v>
      </c>
      <c r="M55" s="32"/>
      <c r="N55" s="46">
        <v>21</v>
      </c>
      <c r="O55" s="46" t="s">
        <v>58</v>
      </c>
      <c r="P55" s="46">
        <v>18</v>
      </c>
      <c r="R55" s="46"/>
      <c r="S55" s="46" t="s">
        <v>58</v>
      </c>
      <c r="T55" s="46"/>
      <c r="V55" s="46">
        <f t="shared" ref="V55:V62" si="38">SUM(J55,N55,R55)</f>
        <v>42</v>
      </c>
      <c r="W55" s="46" t="s">
        <v>58</v>
      </c>
      <c r="X55" s="46">
        <f t="shared" ref="X55:X62" si="39">SUM(L55,P55,T55)</f>
        <v>31</v>
      </c>
      <c r="Y55" s="49">
        <f t="shared" si="30"/>
        <v>11</v>
      </c>
      <c r="Z55" s="47">
        <f>X55-V55</f>
        <v>-11</v>
      </c>
      <c r="AB55" s="46">
        <f>IF(J55&gt;L55,"1","0")+IF(N55&gt;P55,"1","0")+IF(R55&gt;T55,"1","0")</f>
        <v>2</v>
      </c>
      <c r="AC55" s="46" t="s">
        <v>58</v>
      </c>
      <c r="AD55" s="46">
        <f>IF(L55&gt;J55,"1","0")+IF(P55&gt;N55,"1","0")+IF(T55&gt;R55,"1","0")</f>
        <v>0</v>
      </c>
      <c r="AE55" s="49">
        <f t="shared" ref="AE55:AE63" si="40">AB55-AD55</f>
        <v>2</v>
      </c>
      <c r="AF55" s="47">
        <f>AD55-AB55</f>
        <v>-2</v>
      </c>
      <c r="AH55" s="46" t="str">
        <f>IF(AB55&gt;AD55,"1","0")</f>
        <v>1</v>
      </c>
      <c r="AI55" s="46" t="s">
        <v>58</v>
      </c>
      <c r="AJ55" s="46">
        <f>IF(AD55&gt;AB55,1,0)</f>
        <v>0</v>
      </c>
    </row>
    <row r="56" spans="1:36" ht="21" x14ac:dyDescent="0.4">
      <c r="A56" s="42" t="s">
        <v>75</v>
      </c>
      <c r="B56" s="43" t="s">
        <v>30</v>
      </c>
      <c r="C56" s="44" t="s">
        <v>73</v>
      </c>
      <c r="D56" s="45" t="s">
        <v>40</v>
      </c>
      <c r="E56" s="32" t="s">
        <v>74</v>
      </c>
      <c r="F56" s="43" t="s">
        <v>41</v>
      </c>
      <c r="G56" s="44" t="s">
        <v>73</v>
      </c>
      <c r="H56" s="45" t="s">
        <v>36</v>
      </c>
      <c r="I56" s="40"/>
      <c r="J56" s="46">
        <v>18</v>
      </c>
      <c r="K56" s="46" t="s">
        <v>58</v>
      </c>
      <c r="L56" s="46">
        <v>21</v>
      </c>
      <c r="M56" s="32"/>
      <c r="N56" s="46">
        <v>12</v>
      </c>
      <c r="O56" s="46" t="s">
        <v>58</v>
      </c>
      <c r="P56" s="46">
        <v>21</v>
      </c>
      <c r="R56" s="46"/>
      <c r="S56" s="46" t="s">
        <v>58</v>
      </c>
      <c r="T56" s="46"/>
      <c r="V56" s="46">
        <f t="shared" si="38"/>
        <v>30</v>
      </c>
      <c r="W56" s="46" t="s">
        <v>58</v>
      </c>
      <c r="X56" s="46">
        <f t="shared" si="39"/>
        <v>42</v>
      </c>
      <c r="Y56" s="49">
        <f t="shared" si="30"/>
        <v>-12</v>
      </c>
      <c r="Z56" s="47">
        <f t="shared" ref="Z56:Z63" si="41">X56-V56</f>
        <v>12</v>
      </c>
      <c r="AB56" s="46">
        <f>IF(J56&gt;L56,"1","0")+IF(N56&gt;P56,"1","0")+IF(R56&gt;T56,"1","0")</f>
        <v>0</v>
      </c>
      <c r="AC56" s="46" t="s">
        <v>58</v>
      </c>
      <c r="AD56" s="46">
        <f>IF(L56&gt;J56,"1","0")+IF(P56&gt;N56,"1","0")+IF(T56&gt;R56,"1","0")</f>
        <v>2</v>
      </c>
      <c r="AE56" s="49">
        <f t="shared" si="40"/>
        <v>-2</v>
      </c>
      <c r="AF56" s="47">
        <f t="shared" ref="AF56:AF63" si="42">AD56-AB56</f>
        <v>2</v>
      </c>
      <c r="AH56" s="46" t="str">
        <f>IF(AB56&gt;AD56,"1","0")</f>
        <v>0</v>
      </c>
      <c r="AI56" s="46" t="s">
        <v>58</v>
      </c>
      <c r="AJ56" s="46">
        <f>IF(AD56&gt;AB56,1,0)</f>
        <v>1</v>
      </c>
    </row>
    <row r="57" spans="1:36" ht="21" x14ac:dyDescent="0.4">
      <c r="A57" s="42" t="s">
        <v>76</v>
      </c>
      <c r="B57" s="43" t="s">
        <v>9</v>
      </c>
      <c r="C57" s="44" t="s">
        <v>73</v>
      </c>
      <c r="D57" s="45" t="s">
        <v>10</v>
      </c>
      <c r="E57" s="32" t="s">
        <v>74</v>
      </c>
      <c r="F57" s="43" t="s">
        <v>21</v>
      </c>
      <c r="G57" s="44" t="s">
        <v>73</v>
      </c>
      <c r="H57" s="45" t="s">
        <v>20</v>
      </c>
      <c r="I57" s="40"/>
      <c r="J57" s="46">
        <v>21</v>
      </c>
      <c r="K57" s="46" t="s">
        <v>58</v>
      </c>
      <c r="L57" s="46">
        <v>15</v>
      </c>
      <c r="M57" s="32"/>
      <c r="N57" s="46">
        <v>21</v>
      </c>
      <c r="O57" s="46" t="s">
        <v>58</v>
      </c>
      <c r="P57" s="46">
        <v>6</v>
      </c>
      <c r="R57" s="46"/>
      <c r="S57" s="46" t="s">
        <v>58</v>
      </c>
      <c r="T57" s="46"/>
      <c r="V57" s="46">
        <f t="shared" si="38"/>
        <v>42</v>
      </c>
      <c r="W57" s="46" t="s">
        <v>58</v>
      </c>
      <c r="X57" s="46">
        <f t="shared" si="39"/>
        <v>21</v>
      </c>
      <c r="Y57" s="49">
        <f t="shared" si="30"/>
        <v>21</v>
      </c>
      <c r="Z57" s="47">
        <f t="shared" si="41"/>
        <v>-21</v>
      </c>
      <c r="AB57" s="46">
        <f t="shared" ref="AB57:AB62" si="43">IF(J57&gt;L57,"1","0")+IF(N57&gt;P57,"1","0")+IF(R57&gt;T57,"1","0")</f>
        <v>2</v>
      </c>
      <c r="AC57" s="46" t="s">
        <v>58</v>
      </c>
      <c r="AD57" s="46">
        <f t="shared" ref="AD57:AD62" si="44">IF(L57&gt;J57,"1","0")+IF(P57&gt;N57,"1","0")+IF(T57&gt;R57,"1","0")</f>
        <v>0</v>
      </c>
      <c r="AE57" s="49">
        <f t="shared" si="40"/>
        <v>2</v>
      </c>
      <c r="AF57" s="47">
        <f t="shared" si="42"/>
        <v>-2</v>
      </c>
      <c r="AH57" s="46" t="str">
        <f t="shared" ref="AH57:AH62" si="45">IF(AB57&gt;AD57,"1","0")</f>
        <v>1</v>
      </c>
      <c r="AI57" s="46" t="s">
        <v>58</v>
      </c>
      <c r="AJ57" s="46">
        <f t="shared" ref="AJ57:AJ62" si="46">IF(AD57&gt;AB57,1,0)</f>
        <v>0</v>
      </c>
    </row>
    <row r="58" spans="1:36" ht="21" x14ac:dyDescent="0.4">
      <c r="A58" s="42" t="s">
        <v>77</v>
      </c>
      <c r="B58" s="43" t="s">
        <v>35</v>
      </c>
      <c r="C58" s="44" t="s">
        <v>73</v>
      </c>
      <c r="D58" s="45"/>
      <c r="E58" s="32" t="s">
        <v>74</v>
      </c>
      <c r="F58" s="43" t="s">
        <v>37</v>
      </c>
      <c r="G58" s="44" t="s">
        <v>73</v>
      </c>
      <c r="H58" s="45"/>
      <c r="I58" s="40"/>
      <c r="J58" s="46">
        <v>21</v>
      </c>
      <c r="K58" s="46" t="s">
        <v>58</v>
      </c>
      <c r="L58" s="46">
        <v>13</v>
      </c>
      <c r="M58" s="32"/>
      <c r="N58" s="46">
        <v>19</v>
      </c>
      <c r="O58" s="46" t="s">
        <v>58</v>
      </c>
      <c r="P58" s="46">
        <v>21</v>
      </c>
      <c r="R58" s="46">
        <v>18</v>
      </c>
      <c r="S58" s="46" t="s">
        <v>58</v>
      </c>
      <c r="T58" s="46">
        <v>21</v>
      </c>
      <c r="V58" s="46">
        <f t="shared" si="38"/>
        <v>58</v>
      </c>
      <c r="W58" s="46" t="s">
        <v>58</v>
      </c>
      <c r="X58" s="46">
        <f t="shared" si="39"/>
        <v>55</v>
      </c>
      <c r="Y58" s="49">
        <f t="shared" si="30"/>
        <v>3</v>
      </c>
      <c r="Z58" s="47">
        <f t="shared" si="41"/>
        <v>-3</v>
      </c>
      <c r="AB58" s="46">
        <f t="shared" si="43"/>
        <v>1</v>
      </c>
      <c r="AC58" s="46" t="s">
        <v>58</v>
      </c>
      <c r="AD58" s="46">
        <f t="shared" si="44"/>
        <v>2</v>
      </c>
      <c r="AE58" s="49">
        <f t="shared" si="40"/>
        <v>-1</v>
      </c>
      <c r="AF58" s="47">
        <f t="shared" si="42"/>
        <v>1</v>
      </c>
      <c r="AH58" s="46" t="str">
        <f t="shared" si="45"/>
        <v>0</v>
      </c>
      <c r="AI58" s="46" t="s">
        <v>58</v>
      </c>
      <c r="AJ58" s="46">
        <f t="shared" si="46"/>
        <v>1</v>
      </c>
    </row>
    <row r="59" spans="1:36" ht="21" x14ac:dyDescent="0.4">
      <c r="A59" s="42" t="s">
        <v>78</v>
      </c>
      <c r="B59" s="43" t="s">
        <v>25</v>
      </c>
      <c r="C59" s="44" t="s">
        <v>73</v>
      </c>
      <c r="D59" s="45"/>
      <c r="E59" s="32" t="s">
        <v>74</v>
      </c>
      <c r="F59" s="43" t="s">
        <v>44</v>
      </c>
      <c r="G59" s="44" t="s">
        <v>73</v>
      </c>
      <c r="H59" s="45"/>
      <c r="I59" s="40"/>
      <c r="J59" s="46">
        <v>21</v>
      </c>
      <c r="K59" s="46" t="s">
        <v>58</v>
      </c>
      <c r="L59" s="46">
        <v>18</v>
      </c>
      <c r="M59" s="32"/>
      <c r="N59" s="46">
        <v>21</v>
      </c>
      <c r="O59" s="46" t="s">
        <v>58</v>
      </c>
      <c r="P59" s="46">
        <v>17</v>
      </c>
      <c r="R59" s="46"/>
      <c r="S59" s="46" t="s">
        <v>58</v>
      </c>
      <c r="T59" s="46"/>
      <c r="V59" s="46">
        <f t="shared" si="38"/>
        <v>42</v>
      </c>
      <c r="W59" s="46" t="s">
        <v>58</v>
      </c>
      <c r="X59" s="46">
        <f t="shared" si="39"/>
        <v>35</v>
      </c>
      <c r="Y59" s="49">
        <f t="shared" si="30"/>
        <v>7</v>
      </c>
      <c r="Z59" s="47">
        <f t="shared" si="41"/>
        <v>-7</v>
      </c>
      <c r="AB59" s="46">
        <f t="shared" si="43"/>
        <v>2</v>
      </c>
      <c r="AC59" s="46" t="s">
        <v>58</v>
      </c>
      <c r="AD59" s="46">
        <f t="shared" si="44"/>
        <v>0</v>
      </c>
      <c r="AE59" s="49">
        <f t="shared" si="40"/>
        <v>2</v>
      </c>
      <c r="AF59" s="47">
        <f t="shared" si="42"/>
        <v>-2</v>
      </c>
      <c r="AH59" s="46" t="str">
        <f t="shared" si="45"/>
        <v>1</v>
      </c>
      <c r="AI59" s="46" t="s">
        <v>58</v>
      </c>
      <c r="AJ59" s="46">
        <f t="shared" si="46"/>
        <v>0</v>
      </c>
    </row>
    <row r="60" spans="1:36" ht="21" x14ac:dyDescent="0.4">
      <c r="A60" s="42" t="s">
        <v>79</v>
      </c>
      <c r="B60" s="43" t="s">
        <v>40</v>
      </c>
      <c r="C60" s="44" t="s">
        <v>73</v>
      </c>
      <c r="D60" s="45"/>
      <c r="E60" s="32" t="s">
        <v>74</v>
      </c>
      <c r="F60" s="43" t="s">
        <v>36</v>
      </c>
      <c r="G60" s="44" t="s">
        <v>73</v>
      </c>
      <c r="H60" s="45"/>
      <c r="I60" s="40"/>
      <c r="J60" s="46">
        <v>12</v>
      </c>
      <c r="K60" s="46" t="s">
        <v>58</v>
      </c>
      <c r="L60" s="46">
        <v>21</v>
      </c>
      <c r="M60" s="32"/>
      <c r="N60" s="46">
        <v>17</v>
      </c>
      <c r="O60" s="46" t="s">
        <v>58</v>
      </c>
      <c r="P60" s="46">
        <v>21</v>
      </c>
      <c r="R60" s="46"/>
      <c r="S60" s="46" t="s">
        <v>58</v>
      </c>
      <c r="T60" s="46"/>
      <c r="V60" s="46">
        <f t="shared" si="38"/>
        <v>29</v>
      </c>
      <c r="W60" s="46" t="s">
        <v>58</v>
      </c>
      <c r="X60" s="46">
        <f t="shared" si="39"/>
        <v>42</v>
      </c>
      <c r="Y60" s="49">
        <f t="shared" si="30"/>
        <v>-13</v>
      </c>
      <c r="Z60" s="47">
        <f t="shared" si="41"/>
        <v>13</v>
      </c>
      <c r="AB60" s="46">
        <f t="shared" si="43"/>
        <v>0</v>
      </c>
      <c r="AC60" s="46" t="s">
        <v>58</v>
      </c>
      <c r="AD60" s="46">
        <f t="shared" si="44"/>
        <v>2</v>
      </c>
      <c r="AE60" s="49">
        <f t="shared" si="40"/>
        <v>-2</v>
      </c>
      <c r="AF60" s="47">
        <f t="shared" si="42"/>
        <v>2</v>
      </c>
      <c r="AH60" s="46" t="str">
        <f t="shared" si="45"/>
        <v>0</v>
      </c>
      <c r="AI60" s="46" t="s">
        <v>58</v>
      </c>
      <c r="AJ60" s="46">
        <f t="shared" si="46"/>
        <v>1</v>
      </c>
    </row>
    <row r="61" spans="1:36" ht="21" x14ac:dyDescent="0.4">
      <c r="A61" s="42" t="s">
        <v>80</v>
      </c>
      <c r="B61" s="43" t="s">
        <v>9</v>
      </c>
      <c r="C61" s="44" t="s">
        <v>73</v>
      </c>
      <c r="D61" s="45"/>
      <c r="E61" s="32" t="s">
        <v>74</v>
      </c>
      <c r="F61" s="43" t="s">
        <v>21</v>
      </c>
      <c r="G61" s="44" t="s">
        <v>73</v>
      </c>
      <c r="H61" s="45"/>
      <c r="I61" s="40"/>
      <c r="J61" s="46">
        <v>21</v>
      </c>
      <c r="K61" s="46" t="s">
        <v>58</v>
      </c>
      <c r="L61" s="46">
        <v>8</v>
      </c>
      <c r="M61" s="32"/>
      <c r="N61" s="46">
        <v>21</v>
      </c>
      <c r="O61" s="46" t="s">
        <v>58</v>
      </c>
      <c r="P61" s="46">
        <v>8</v>
      </c>
      <c r="R61" s="46"/>
      <c r="S61" s="46" t="s">
        <v>58</v>
      </c>
      <c r="T61" s="46"/>
      <c r="V61" s="46">
        <f t="shared" si="38"/>
        <v>42</v>
      </c>
      <c r="W61" s="46" t="s">
        <v>58</v>
      </c>
      <c r="X61" s="46">
        <f t="shared" si="39"/>
        <v>16</v>
      </c>
      <c r="Y61" s="49">
        <f t="shared" si="30"/>
        <v>26</v>
      </c>
      <c r="Z61" s="47">
        <f t="shared" si="41"/>
        <v>-26</v>
      </c>
      <c r="AB61" s="46">
        <f t="shared" si="43"/>
        <v>2</v>
      </c>
      <c r="AC61" s="46" t="s">
        <v>58</v>
      </c>
      <c r="AD61" s="46">
        <f t="shared" si="44"/>
        <v>0</v>
      </c>
      <c r="AE61" s="49">
        <f t="shared" si="40"/>
        <v>2</v>
      </c>
      <c r="AF61" s="47">
        <f t="shared" si="42"/>
        <v>-2</v>
      </c>
      <c r="AH61" s="46" t="str">
        <f t="shared" si="45"/>
        <v>1</v>
      </c>
      <c r="AI61" s="46" t="s">
        <v>58</v>
      </c>
      <c r="AJ61" s="46">
        <f t="shared" si="46"/>
        <v>0</v>
      </c>
    </row>
    <row r="62" spans="1:36" ht="21" x14ac:dyDescent="0.4">
      <c r="A62" s="42" t="s">
        <v>81</v>
      </c>
      <c r="B62" s="43" t="s">
        <v>30</v>
      </c>
      <c r="C62" s="44" t="s">
        <v>73</v>
      </c>
      <c r="D62" s="45" t="s">
        <v>10</v>
      </c>
      <c r="E62" s="32" t="s">
        <v>74</v>
      </c>
      <c r="F62" s="43" t="s">
        <v>41</v>
      </c>
      <c r="G62" s="44" t="s">
        <v>73</v>
      </c>
      <c r="H62" s="45" t="s">
        <v>20</v>
      </c>
      <c r="I62" s="40"/>
      <c r="J62" s="46">
        <v>21</v>
      </c>
      <c r="K62" s="46" t="s">
        <v>58</v>
      </c>
      <c r="L62" s="46">
        <v>16</v>
      </c>
      <c r="M62" s="32"/>
      <c r="N62" s="46">
        <v>21</v>
      </c>
      <c r="O62" s="46" t="s">
        <v>58</v>
      </c>
      <c r="P62" s="46">
        <v>12</v>
      </c>
      <c r="R62" s="46"/>
      <c r="S62" s="46" t="s">
        <v>58</v>
      </c>
      <c r="T62" s="46"/>
      <c r="V62" s="46">
        <f t="shared" si="38"/>
        <v>42</v>
      </c>
      <c r="W62" s="46" t="s">
        <v>58</v>
      </c>
      <c r="X62" s="46">
        <f t="shared" si="39"/>
        <v>28</v>
      </c>
      <c r="Y62" s="49">
        <f t="shared" si="30"/>
        <v>14</v>
      </c>
      <c r="Z62" s="47">
        <f t="shared" si="41"/>
        <v>-14</v>
      </c>
      <c r="AB62" s="46">
        <f t="shared" si="43"/>
        <v>2</v>
      </c>
      <c r="AC62" s="46" t="s">
        <v>58</v>
      </c>
      <c r="AD62" s="46">
        <f t="shared" si="44"/>
        <v>0</v>
      </c>
      <c r="AE62" s="49">
        <f t="shared" si="40"/>
        <v>2</v>
      </c>
      <c r="AF62" s="47">
        <f t="shared" si="42"/>
        <v>-2</v>
      </c>
      <c r="AH62" s="46" t="str">
        <f t="shared" si="45"/>
        <v>1</v>
      </c>
      <c r="AI62" s="46" t="s">
        <v>58</v>
      </c>
      <c r="AJ62" s="46">
        <f t="shared" si="46"/>
        <v>0</v>
      </c>
    </row>
    <row r="63" spans="1:36" x14ac:dyDescent="0.3">
      <c r="C63" s="32"/>
      <c r="G63" s="32"/>
      <c r="U63" s="32"/>
      <c r="V63" s="48">
        <f>SUM(V55:V62)</f>
        <v>327</v>
      </c>
      <c r="W63" s="48" t="s">
        <v>58</v>
      </c>
      <c r="X63" s="48">
        <f>SUM(X55:X62)</f>
        <v>270</v>
      </c>
      <c r="Y63" s="49">
        <f t="shared" si="30"/>
        <v>57</v>
      </c>
      <c r="Z63" s="47">
        <f t="shared" si="41"/>
        <v>-57</v>
      </c>
      <c r="AB63" s="48">
        <f>+AB62+AB61+AB60+AB59+AB58+AB57+AB56+AB55</f>
        <v>11</v>
      </c>
      <c r="AC63" s="48" t="s">
        <v>58</v>
      </c>
      <c r="AD63" s="48">
        <f>+AD62+AD61+AD60+AD59+AD58+AD57+AD56+AD55</f>
        <v>6</v>
      </c>
      <c r="AE63" s="49">
        <f t="shared" si="40"/>
        <v>5</v>
      </c>
      <c r="AF63" s="47">
        <f t="shared" si="42"/>
        <v>-5</v>
      </c>
      <c r="AH63" s="48">
        <f>+AH62+AH61+AH60+AH59+AH58+AH57+AH56+AH55</f>
        <v>5</v>
      </c>
      <c r="AI63" s="48" t="s">
        <v>58</v>
      </c>
      <c r="AJ63" s="48">
        <f>+AJ62+AJ61+AJ60+AJ59+AJ58+AJ57+AJ56+AJ55</f>
        <v>3</v>
      </c>
    </row>
    <row r="64" spans="1:36" x14ac:dyDescent="0.3">
      <c r="C64" s="32"/>
      <c r="G64" s="32"/>
      <c r="J64" s="32"/>
      <c r="L64" s="32"/>
      <c r="M64" s="32"/>
      <c r="Y64" s="49"/>
      <c r="Z64" s="49"/>
      <c r="AE64" s="49"/>
      <c r="AF64" s="49"/>
    </row>
    <row r="65" spans="1:36" x14ac:dyDescent="0.3">
      <c r="C65" s="32"/>
      <c r="G65" s="32"/>
      <c r="J65" s="33"/>
      <c r="K65" s="34"/>
      <c r="L65" s="33"/>
      <c r="M65" s="33"/>
      <c r="N65" s="34"/>
      <c r="O65" s="34"/>
      <c r="P65" s="34"/>
      <c r="Q65" s="34"/>
      <c r="R65" s="34"/>
      <c r="S65" s="34"/>
      <c r="T65" s="34"/>
      <c r="U65" s="34"/>
      <c r="V65" s="35" t="s">
        <v>65</v>
      </c>
      <c r="W65" s="35"/>
      <c r="X65" s="35"/>
      <c r="Y65" s="49"/>
      <c r="Z65" s="49"/>
      <c r="AB65" s="35" t="s">
        <v>66</v>
      </c>
      <c r="AC65" s="35"/>
      <c r="AD65" s="35"/>
      <c r="AE65" s="49"/>
      <c r="AF65" s="49"/>
      <c r="AH65" s="35" t="s">
        <v>56</v>
      </c>
      <c r="AI65" s="35"/>
      <c r="AJ65" s="35"/>
    </row>
    <row r="66" spans="1:36" ht="21" x14ac:dyDescent="0.4">
      <c r="A66" s="31">
        <v>3</v>
      </c>
      <c r="B66" s="37">
        <f>+[1]Spielplan!H45</f>
        <v>0</v>
      </c>
      <c r="C66" s="38"/>
      <c r="D66" s="38"/>
      <c r="E66" s="39"/>
      <c r="F66" s="37">
        <f>+[1]Spielplan!J45</f>
        <v>0</v>
      </c>
      <c r="G66" s="38"/>
      <c r="H66" s="38"/>
      <c r="I66" s="40"/>
      <c r="J66" s="60" t="s">
        <v>67</v>
      </c>
      <c r="K66" s="60"/>
      <c r="L66" s="60"/>
      <c r="M66" s="33"/>
      <c r="N66" s="60" t="s">
        <v>68</v>
      </c>
      <c r="O66" s="60"/>
      <c r="P66" s="60"/>
      <c r="Q66" s="34"/>
      <c r="R66" s="60" t="s">
        <v>69</v>
      </c>
      <c r="S66" s="60"/>
      <c r="T66" s="60"/>
      <c r="U66" s="34"/>
      <c r="V66" s="34" t="s">
        <v>70</v>
      </c>
      <c r="W66" s="34"/>
      <c r="X66" s="34" t="s">
        <v>71</v>
      </c>
      <c r="Y66" s="49"/>
      <c r="Z66" s="49"/>
      <c r="AB66" s="34" t="s">
        <v>70</v>
      </c>
      <c r="AC66" s="34"/>
      <c r="AD66" s="34" t="s">
        <v>71</v>
      </c>
      <c r="AE66" s="49"/>
      <c r="AF66" s="49"/>
      <c r="AH66" s="34" t="s">
        <v>70</v>
      </c>
      <c r="AI66" s="34"/>
      <c r="AJ66" s="34" t="s">
        <v>71</v>
      </c>
    </row>
    <row r="67" spans="1:36" ht="21" x14ac:dyDescent="0.4">
      <c r="A67" s="42" t="s">
        <v>72</v>
      </c>
      <c r="B67" s="43" t="s">
        <v>33</v>
      </c>
      <c r="C67" s="44" t="s">
        <v>73</v>
      </c>
      <c r="D67" s="45" t="s">
        <v>24</v>
      </c>
      <c r="E67" s="32" t="s">
        <v>74</v>
      </c>
      <c r="F67" s="43" t="s">
        <v>46</v>
      </c>
      <c r="G67" s="44" t="s">
        <v>73</v>
      </c>
      <c r="H67" s="45" t="s">
        <v>47</v>
      </c>
      <c r="I67" s="40"/>
      <c r="J67" s="46">
        <v>21</v>
      </c>
      <c r="K67" s="46" t="s">
        <v>58</v>
      </c>
      <c r="L67" s="46">
        <v>15</v>
      </c>
      <c r="M67" s="32"/>
      <c r="N67" s="46">
        <v>21</v>
      </c>
      <c r="O67" s="46" t="s">
        <v>58</v>
      </c>
      <c r="P67" s="46">
        <v>17</v>
      </c>
      <c r="R67" s="46"/>
      <c r="S67" s="46" t="s">
        <v>58</v>
      </c>
      <c r="T67" s="46"/>
      <c r="V67" s="46">
        <f t="shared" ref="V67:V74" si="47">SUM(J67,N67,R67)</f>
        <v>42</v>
      </c>
      <c r="W67" s="46" t="s">
        <v>58</v>
      </c>
      <c r="X67" s="46">
        <f t="shared" ref="X67:X74" si="48">SUM(L67,P67,T67)</f>
        <v>32</v>
      </c>
      <c r="Y67" s="49">
        <f t="shared" si="30"/>
        <v>10</v>
      </c>
      <c r="Z67" s="47">
        <f>X67-V67</f>
        <v>-10</v>
      </c>
      <c r="AB67" s="46">
        <f>IF(J67&gt;L67,"1","0")+IF(N67&gt;P67,"1","0")+IF(R67&gt;T67,"1","0")</f>
        <v>2</v>
      </c>
      <c r="AC67" s="46" t="s">
        <v>58</v>
      </c>
      <c r="AD67" s="46">
        <f>IF(L67&gt;J67,"1","0")+IF(P67&gt;N67,"1","0")+IF(T67&gt;R67,"1","0")</f>
        <v>0</v>
      </c>
      <c r="AE67" s="49">
        <f t="shared" ref="AE67:AE75" si="49">AB67-AD67</f>
        <v>2</v>
      </c>
      <c r="AF67" s="47">
        <f>AD67-AB67</f>
        <v>-2</v>
      </c>
      <c r="AH67" s="46" t="str">
        <f>IF(AB67&gt;AD67,"1","0")</f>
        <v>1</v>
      </c>
      <c r="AI67" s="46" t="s">
        <v>58</v>
      </c>
      <c r="AJ67" s="46">
        <f>IF(AD67&gt;AB67,1,0)</f>
        <v>0</v>
      </c>
    </row>
    <row r="68" spans="1:36" ht="21" x14ac:dyDescent="0.4">
      <c r="A68" s="42" t="s">
        <v>75</v>
      </c>
      <c r="B68" s="43" t="s">
        <v>26</v>
      </c>
      <c r="C68" s="44" t="s">
        <v>73</v>
      </c>
      <c r="D68" s="45" t="s">
        <v>32</v>
      </c>
      <c r="E68" s="32" t="s">
        <v>74</v>
      </c>
      <c r="F68" s="43" t="s">
        <v>49</v>
      </c>
      <c r="G68" s="44" t="s">
        <v>73</v>
      </c>
      <c r="H68" s="45" t="s">
        <v>39</v>
      </c>
      <c r="I68" s="40"/>
      <c r="J68" s="46">
        <v>21</v>
      </c>
      <c r="K68" s="46" t="s">
        <v>58</v>
      </c>
      <c r="L68" s="46">
        <v>13</v>
      </c>
      <c r="M68" s="32"/>
      <c r="N68" s="46">
        <v>21</v>
      </c>
      <c r="O68" s="46" t="s">
        <v>58</v>
      </c>
      <c r="P68" s="46">
        <v>6</v>
      </c>
      <c r="R68" s="46"/>
      <c r="S68" s="46" t="s">
        <v>58</v>
      </c>
      <c r="T68" s="46"/>
      <c r="V68" s="46">
        <f t="shared" si="47"/>
        <v>42</v>
      </c>
      <c r="W68" s="46" t="s">
        <v>58</v>
      </c>
      <c r="X68" s="46">
        <f t="shared" si="48"/>
        <v>19</v>
      </c>
      <c r="Y68" s="49">
        <f t="shared" si="30"/>
        <v>23</v>
      </c>
      <c r="Z68" s="47">
        <f t="shared" ref="Z68:Z75" si="50">X68-V68</f>
        <v>-23</v>
      </c>
      <c r="AB68" s="46">
        <f>IF(J68&gt;L68,"1","0")+IF(N68&gt;P68,"1","0")+IF(R68&gt;T68,"1","0")</f>
        <v>2</v>
      </c>
      <c r="AC68" s="46" t="s">
        <v>58</v>
      </c>
      <c r="AD68" s="46">
        <f>IF(L68&gt;J68,"1","0")+IF(P68&gt;N68,"1","0")+IF(T68&gt;R68,"1","0")</f>
        <v>0</v>
      </c>
      <c r="AE68" s="49">
        <f t="shared" si="49"/>
        <v>2</v>
      </c>
      <c r="AF68" s="47">
        <f t="shared" ref="AF68:AF75" si="51">AD68-AB68</f>
        <v>-2</v>
      </c>
      <c r="AH68" s="46" t="str">
        <f>IF(AB68&gt;AD68,"1","0")</f>
        <v>1</v>
      </c>
      <c r="AI68" s="46" t="s">
        <v>58</v>
      </c>
      <c r="AJ68" s="46">
        <f>IF(AD68&gt;AB68,1,0)</f>
        <v>0</v>
      </c>
    </row>
    <row r="69" spans="1:36" ht="21" x14ac:dyDescent="0.4">
      <c r="A69" s="42" t="s">
        <v>76</v>
      </c>
      <c r="B69" s="43" t="s">
        <v>11</v>
      </c>
      <c r="C69" s="44" t="s">
        <v>73</v>
      </c>
      <c r="D69" s="45" t="s">
        <v>15</v>
      </c>
      <c r="E69" s="32" t="s">
        <v>74</v>
      </c>
      <c r="F69" s="43" t="s">
        <v>16</v>
      </c>
      <c r="G69" s="44" t="s">
        <v>73</v>
      </c>
      <c r="H69" s="45" t="s">
        <v>13</v>
      </c>
      <c r="I69" s="40"/>
      <c r="J69" s="46">
        <v>21</v>
      </c>
      <c r="K69" s="46" t="s">
        <v>58</v>
      </c>
      <c r="L69" s="46">
        <v>7</v>
      </c>
      <c r="M69" s="32"/>
      <c r="N69" s="46">
        <v>19</v>
      </c>
      <c r="O69" s="46" t="s">
        <v>58</v>
      </c>
      <c r="P69" s="46">
        <v>21</v>
      </c>
      <c r="R69" s="46">
        <v>22</v>
      </c>
      <c r="S69" s="46" t="s">
        <v>58</v>
      </c>
      <c r="T69" s="46">
        <v>20</v>
      </c>
      <c r="V69" s="46">
        <f t="shared" si="47"/>
        <v>62</v>
      </c>
      <c r="W69" s="46" t="s">
        <v>58</v>
      </c>
      <c r="X69" s="46">
        <f t="shared" si="48"/>
        <v>48</v>
      </c>
      <c r="Y69" s="49">
        <f t="shared" si="30"/>
        <v>14</v>
      </c>
      <c r="Z69" s="47">
        <f t="shared" si="50"/>
        <v>-14</v>
      </c>
      <c r="AB69" s="46">
        <f t="shared" ref="AB69:AB74" si="52">IF(J69&gt;L69,"1","0")+IF(N69&gt;P69,"1","0")+IF(R69&gt;T69,"1","0")</f>
        <v>2</v>
      </c>
      <c r="AC69" s="46" t="s">
        <v>58</v>
      </c>
      <c r="AD69" s="46">
        <f t="shared" ref="AD69:AD74" si="53">IF(L69&gt;J69,"1","0")+IF(P69&gt;N69,"1","0")+IF(T69&gt;R69,"1","0")</f>
        <v>1</v>
      </c>
      <c r="AE69" s="49">
        <f t="shared" si="49"/>
        <v>1</v>
      </c>
      <c r="AF69" s="47">
        <f t="shared" si="51"/>
        <v>-1</v>
      </c>
      <c r="AH69" s="46" t="str">
        <f t="shared" ref="AH69:AH74" si="54">IF(AB69&gt;AD69,"1","0")</f>
        <v>1</v>
      </c>
      <c r="AI69" s="46" t="s">
        <v>58</v>
      </c>
      <c r="AJ69" s="46">
        <f t="shared" ref="AJ69:AJ74" si="55">IF(AD69&gt;AB69,1,0)</f>
        <v>0</v>
      </c>
    </row>
    <row r="70" spans="1:36" ht="21" x14ac:dyDescent="0.4">
      <c r="A70" s="42" t="s">
        <v>77</v>
      </c>
      <c r="B70" s="43" t="s">
        <v>33</v>
      </c>
      <c r="C70" s="44" t="s">
        <v>73</v>
      </c>
      <c r="D70" s="45"/>
      <c r="E70" s="32" t="s">
        <v>74</v>
      </c>
      <c r="F70" s="43" t="s">
        <v>49</v>
      </c>
      <c r="G70" s="44" t="s">
        <v>73</v>
      </c>
      <c r="H70" s="45"/>
      <c r="I70" s="40"/>
      <c r="J70" s="46">
        <v>21</v>
      </c>
      <c r="K70" s="46" t="s">
        <v>58</v>
      </c>
      <c r="L70" s="46">
        <v>9</v>
      </c>
      <c r="M70" s="32"/>
      <c r="N70" s="46">
        <v>21</v>
      </c>
      <c r="O70" s="46" t="s">
        <v>58</v>
      </c>
      <c r="P70" s="46">
        <v>9</v>
      </c>
      <c r="R70" s="46"/>
      <c r="S70" s="46" t="s">
        <v>58</v>
      </c>
      <c r="T70" s="46"/>
      <c r="V70" s="46">
        <f t="shared" si="47"/>
        <v>42</v>
      </c>
      <c r="W70" s="46" t="s">
        <v>58</v>
      </c>
      <c r="X70" s="46">
        <f t="shared" si="48"/>
        <v>18</v>
      </c>
      <c r="Y70" s="49">
        <f t="shared" si="30"/>
        <v>24</v>
      </c>
      <c r="Z70" s="47">
        <f t="shared" si="50"/>
        <v>-24</v>
      </c>
      <c r="AB70" s="46">
        <f t="shared" si="52"/>
        <v>2</v>
      </c>
      <c r="AC70" s="46" t="s">
        <v>58</v>
      </c>
      <c r="AD70" s="46">
        <f t="shared" si="53"/>
        <v>0</v>
      </c>
      <c r="AE70" s="49">
        <f t="shared" si="49"/>
        <v>2</v>
      </c>
      <c r="AF70" s="47">
        <f t="shared" si="51"/>
        <v>-2</v>
      </c>
      <c r="AH70" s="46" t="str">
        <f t="shared" si="54"/>
        <v>1</v>
      </c>
      <c r="AI70" s="46" t="s">
        <v>58</v>
      </c>
      <c r="AJ70" s="46">
        <f t="shared" si="55"/>
        <v>0</v>
      </c>
    </row>
    <row r="71" spans="1:36" ht="21" x14ac:dyDescent="0.4">
      <c r="A71" s="42" t="s">
        <v>78</v>
      </c>
      <c r="B71" s="43" t="s">
        <v>26</v>
      </c>
      <c r="C71" s="44" t="s">
        <v>73</v>
      </c>
      <c r="D71" s="45"/>
      <c r="E71" s="32" t="s">
        <v>74</v>
      </c>
      <c r="F71" s="43" t="s">
        <v>47</v>
      </c>
      <c r="G71" s="44" t="s">
        <v>73</v>
      </c>
      <c r="H71" s="45"/>
      <c r="I71" s="40"/>
      <c r="J71" s="46">
        <v>21</v>
      </c>
      <c r="K71" s="46" t="s">
        <v>58</v>
      </c>
      <c r="L71" s="46">
        <v>9</v>
      </c>
      <c r="M71" s="32"/>
      <c r="N71" s="46">
        <v>21</v>
      </c>
      <c r="O71" s="46" t="s">
        <v>58</v>
      </c>
      <c r="P71" s="46">
        <v>15</v>
      </c>
      <c r="R71" s="46"/>
      <c r="S71" s="46" t="s">
        <v>58</v>
      </c>
      <c r="T71" s="46"/>
      <c r="V71" s="46">
        <f t="shared" si="47"/>
        <v>42</v>
      </c>
      <c r="W71" s="46" t="s">
        <v>58</v>
      </c>
      <c r="X71" s="46">
        <f t="shared" si="48"/>
        <v>24</v>
      </c>
      <c r="Y71" s="49">
        <f t="shared" si="30"/>
        <v>18</v>
      </c>
      <c r="Z71" s="47">
        <f t="shared" si="50"/>
        <v>-18</v>
      </c>
      <c r="AB71" s="46">
        <f t="shared" si="52"/>
        <v>2</v>
      </c>
      <c r="AC71" s="46" t="s">
        <v>58</v>
      </c>
      <c r="AD71" s="46">
        <f t="shared" si="53"/>
        <v>0</v>
      </c>
      <c r="AE71" s="49">
        <f t="shared" si="49"/>
        <v>2</v>
      </c>
      <c r="AF71" s="47">
        <f t="shared" si="51"/>
        <v>-2</v>
      </c>
      <c r="AH71" s="46" t="str">
        <f t="shared" si="54"/>
        <v>1</v>
      </c>
      <c r="AI71" s="46" t="s">
        <v>58</v>
      </c>
      <c r="AJ71" s="46">
        <f t="shared" si="55"/>
        <v>0</v>
      </c>
    </row>
    <row r="72" spans="1:36" ht="21" x14ac:dyDescent="0.4">
      <c r="A72" s="42" t="s">
        <v>79</v>
      </c>
      <c r="B72" s="43" t="s">
        <v>32</v>
      </c>
      <c r="C72" s="44" t="s">
        <v>73</v>
      </c>
      <c r="D72" s="45"/>
      <c r="E72" s="32" t="s">
        <v>74</v>
      </c>
      <c r="F72" s="43" t="s">
        <v>39</v>
      </c>
      <c r="G72" s="44" t="s">
        <v>73</v>
      </c>
      <c r="H72" s="45"/>
      <c r="I72" s="40"/>
      <c r="J72" s="46">
        <v>19</v>
      </c>
      <c r="K72" s="46" t="s">
        <v>58</v>
      </c>
      <c r="L72" s="46">
        <v>21</v>
      </c>
      <c r="M72" s="32"/>
      <c r="N72" s="46">
        <v>21</v>
      </c>
      <c r="O72" s="46" t="s">
        <v>58</v>
      </c>
      <c r="P72" s="46">
        <v>19</v>
      </c>
      <c r="R72" s="46">
        <v>18</v>
      </c>
      <c r="S72" s="46" t="s">
        <v>58</v>
      </c>
      <c r="T72" s="46">
        <v>21</v>
      </c>
      <c r="V72" s="46">
        <f t="shared" si="47"/>
        <v>58</v>
      </c>
      <c r="W72" s="46" t="s">
        <v>58</v>
      </c>
      <c r="X72" s="46">
        <f t="shared" si="48"/>
        <v>61</v>
      </c>
      <c r="Y72" s="49">
        <f t="shared" si="30"/>
        <v>-3</v>
      </c>
      <c r="Z72" s="47">
        <f t="shared" si="50"/>
        <v>3</v>
      </c>
      <c r="AB72" s="46">
        <f t="shared" si="52"/>
        <v>1</v>
      </c>
      <c r="AC72" s="46" t="s">
        <v>58</v>
      </c>
      <c r="AD72" s="46">
        <f t="shared" si="53"/>
        <v>2</v>
      </c>
      <c r="AE72" s="49">
        <f t="shared" si="49"/>
        <v>-1</v>
      </c>
      <c r="AF72" s="47">
        <f t="shared" si="51"/>
        <v>1</v>
      </c>
      <c r="AH72" s="46" t="str">
        <f t="shared" si="54"/>
        <v>0</v>
      </c>
      <c r="AI72" s="46" t="s">
        <v>58</v>
      </c>
      <c r="AJ72" s="46">
        <f t="shared" si="55"/>
        <v>1</v>
      </c>
    </row>
    <row r="73" spans="1:36" ht="21" x14ac:dyDescent="0.4">
      <c r="A73" s="42" t="s">
        <v>80</v>
      </c>
      <c r="B73" s="43" t="s">
        <v>15</v>
      </c>
      <c r="C73" s="44" t="s">
        <v>73</v>
      </c>
      <c r="D73" s="45"/>
      <c r="E73" s="32" t="s">
        <v>74</v>
      </c>
      <c r="F73" s="43" t="s">
        <v>13</v>
      </c>
      <c r="G73" s="44" t="s">
        <v>73</v>
      </c>
      <c r="H73" s="45"/>
      <c r="I73" s="40"/>
      <c r="J73" s="46">
        <v>21</v>
      </c>
      <c r="K73" s="46" t="s">
        <v>58</v>
      </c>
      <c r="L73" s="46">
        <v>5</v>
      </c>
      <c r="M73" s="32"/>
      <c r="N73" s="46">
        <v>21</v>
      </c>
      <c r="O73" s="46" t="s">
        <v>58</v>
      </c>
      <c r="P73" s="46">
        <v>9</v>
      </c>
      <c r="R73" s="46"/>
      <c r="S73" s="46" t="s">
        <v>58</v>
      </c>
      <c r="T73" s="46"/>
      <c r="V73" s="46">
        <f t="shared" si="47"/>
        <v>42</v>
      </c>
      <c r="W73" s="46" t="s">
        <v>58</v>
      </c>
      <c r="X73" s="46">
        <f t="shared" si="48"/>
        <v>14</v>
      </c>
      <c r="Y73" s="49">
        <f t="shared" si="30"/>
        <v>28</v>
      </c>
      <c r="Z73" s="47">
        <f t="shared" si="50"/>
        <v>-28</v>
      </c>
      <c r="AB73" s="46">
        <f t="shared" si="52"/>
        <v>2</v>
      </c>
      <c r="AC73" s="46" t="s">
        <v>58</v>
      </c>
      <c r="AD73" s="46">
        <f t="shared" si="53"/>
        <v>0</v>
      </c>
      <c r="AE73" s="49">
        <f t="shared" si="49"/>
        <v>2</v>
      </c>
      <c r="AF73" s="47">
        <f t="shared" si="51"/>
        <v>-2</v>
      </c>
      <c r="AH73" s="46" t="str">
        <f t="shared" si="54"/>
        <v>1</v>
      </c>
      <c r="AI73" s="46" t="s">
        <v>58</v>
      </c>
      <c r="AJ73" s="46">
        <f t="shared" si="55"/>
        <v>0</v>
      </c>
    </row>
    <row r="74" spans="1:36" ht="21" x14ac:dyDescent="0.4">
      <c r="A74" s="42" t="s">
        <v>81</v>
      </c>
      <c r="B74" s="43" t="s">
        <v>24</v>
      </c>
      <c r="C74" s="44" t="s">
        <v>73</v>
      </c>
      <c r="D74" s="45" t="s">
        <v>11</v>
      </c>
      <c r="E74" s="32" t="s">
        <v>74</v>
      </c>
      <c r="F74" s="43" t="s">
        <v>16</v>
      </c>
      <c r="G74" s="44" t="s">
        <v>73</v>
      </c>
      <c r="H74" s="45" t="s">
        <v>46</v>
      </c>
      <c r="I74" s="40"/>
      <c r="J74" s="46">
        <v>21</v>
      </c>
      <c r="K74" s="46" t="s">
        <v>58</v>
      </c>
      <c r="L74" s="46">
        <v>12</v>
      </c>
      <c r="M74" s="32"/>
      <c r="N74" s="46">
        <v>21</v>
      </c>
      <c r="O74" s="46" t="s">
        <v>58</v>
      </c>
      <c r="P74" s="46">
        <v>14</v>
      </c>
      <c r="R74" s="46"/>
      <c r="S74" s="46" t="s">
        <v>58</v>
      </c>
      <c r="T74" s="46"/>
      <c r="V74" s="46">
        <f t="shared" si="47"/>
        <v>42</v>
      </c>
      <c r="W74" s="46" t="s">
        <v>58</v>
      </c>
      <c r="X74" s="46">
        <f t="shared" si="48"/>
        <v>26</v>
      </c>
      <c r="Y74" s="49">
        <f t="shared" si="30"/>
        <v>16</v>
      </c>
      <c r="Z74" s="47">
        <f t="shared" si="50"/>
        <v>-16</v>
      </c>
      <c r="AB74" s="46">
        <f t="shared" si="52"/>
        <v>2</v>
      </c>
      <c r="AC74" s="46" t="s">
        <v>58</v>
      </c>
      <c r="AD74" s="46">
        <f t="shared" si="53"/>
        <v>0</v>
      </c>
      <c r="AE74" s="49">
        <f t="shared" si="49"/>
        <v>2</v>
      </c>
      <c r="AF74" s="47">
        <f t="shared" si="51"/>
        <v>-2</v>
      </c>
      <c r="AH74" s="46" t="str">
        <f t="shared" si="54"/>
        <v>1</v>
      </c>
      <c r="AI74" s="46" t="s">
        <v>58</v>
      </c>
      <c r="AJ74" s="46">
        <f t="shared" si="55"/>
        <v>0</v>
      </c>
    </row>
    <row r="75" spans="1:36" x14ac:dyDescent="0.3">
      <c r="C75" s="32"/>
      <c r="G75" s="32"/>
      <c r="J75" s="32"/>
      <c r="L75" s="32"/>
      <c r="M75" s="32"/>
      <c r="U75" s="32"/>
      <c r="V75" s="48">
        <f>SUM(V67:V74)</f>
        <v>372</v>
      </c>
      <c r="W75" s="48" t="s">
        <v>58</v>
      </c>
      <c r="X75" s="48">
        <f>SUM(X67:X74)</f>
        <v>242</v>
      </c>
      <c r="Y75" s="49">
        <f t="shared" si="30"/>
        <v>130</v>
      </c>
      <c r="Z75" s="47">
        <f t="shared" si="50"/>
        <v>-130</v>
      </c>
      <c r="AB75" s="48">
        <f>+AB74+AB73+AB72+AB71+AB70+AB69+AB68+AB67</f>
        <v>15</v>
      </c>
      <c r="AC75" s="48" t="s">
        <v>58</v>
      </c>
      <c r="AD75" s="48">
        <f>+AD74+AD73+AD72+AD71+AD70+AD69+AD68+AD67</f>
        <v>3</v>
      </c>
      <c r="AE75" s="49">
        <f t="shared" si="49"/>
        <v>12</v>
      </c>
      <c r="AF75" s="47">
        <f t="shared" si="51"/>
        <v>-12</v>
      </c>
      <c r="AH75" s="48">
        <f>+AH74+AH73+AH72+AH71+AH70+AH69+AH68+AH67</f>
        <v>7</v>
      </c>
      <c r="AI75" s="48" t="s">
        <v>58</v>
      </c>
      <c r="AJ75" s="48">
        <f>+AJ74+AJ73+AJ72+AJ71+AJ70+AJ69+AJ68+AJ67</f>
        <v>1</v>
      </c>
    </row>
    <row r="76" spans="1:36" x14ac:dyDescent="0.3">
      <c r="C76" s="32"/>
      <c r="G76" s="32"/>
      <c r="J76" s="32"/>
      <c r="L76" s="32"/>
      <c r="M76" s="32"/>
      <c r="U76" s="32"/>
      <c r="V76" s="50"/>
      <c r="W76" s="50"/>
      <c r="X76" s="50"/>
      <c r="Y76" s="49"/>
      <c r="Z76" s="49"/>
      <c r="AB76" s="50"/>
      <c r="AC76" s="50"/>
      <c r="AD76" s="50"/>
      <c r="AE76" s="49"/>
      <c r="AF76" s="49"/>
      <c r="AH76" s="50"/>
      <c r="AI76" s="50"/>
      <c r="AJ76" s="50"/>
    </row>
  </sheetData>
  <mergeCells count="20">
    <mergeCell ref="A1:AJ1"/>
    <mergeCell ref="J4:L4"/>
    <mergeCell ref="N4:P4"/>
    <mergeCell ref="R4:T4"/>
    <mergeCell ref="J16:L16"/>
    <mergeCell ref="N16:P16"/>
    <mergeCell ref="R16:T16"/>
    <mergeCell ref="J28:L28"/>
    <mergeCell ref="N28:P28"/>
    <mergeCell ref="R28:T28"/>
    <mergeCell ref="A39:AJ39"/>
    <mergeCell ref="J42:L42"/>
    <mergeCell ref="N42:P42"/>
    <mergeCell ref="R42:T42"/>
    <mergeCell ref="J54:L54"/>
    <mergeCell ref="N54:P54"/>
    <mergeCell ref="R54:T54"/>
    <mergeCell ref="J66:L66"/>
    <mergeCell ref="N66:P66"/>
    <mergeCell ref="R66:T66"/>
  </mergeCells>
  <pageMargins left="0.7" right="0.7" top="0.75" bottom="0.75" header="0.3" footer="0.3"/>
  <pageSetup paperSize="9" scale="3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[1]Spielernamen!#REF!</xm:f>
          </x14:formula1>
          <xm:sqref>H17:H24 B29:B36 D29:D36 F29:F36 F17:F24 D5:D12 F5:F12 H5:H12 B17:B24 D17:D24 B5:B12 H29:H36 H43:H50 F43:F50 B55:B62 D55:D62 F55:F62 H55:H62 B67:B74 D67:D74 D43:D50 B43:B50 F67:F74 H67:H74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Ranking Frauen</vt:lpstr>
      <vt:lpstr>Ranking Männer</vt:lpstr>
      <vt:lpstr>Ligatabelle</vt:lpstr>
      <vt:lpstr>Spielberichte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mima</dc:creator>
  <cp:lastModifiedBy>mima</cp:lastModifiedBy>
  <cp:lastPrinted>2016-10-23T15:40:38Z</cp:lastPrinted>
  <dcterms:created xsi:type="dcterms:W3CDTF">2016-10-23T15:19:47Z</dcterms:created>
  <dcterms:modified xsi:type="dcterms:W3CDTF">2016-10-23T15:49:08Z</dcterms:modified>
</cp:coreProperties>
</file>